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heet1" sheetId="1" r:id="rId1"/>
    <sheet name="Raw" sheetId="2" r:id="rId2"/>
    <sheet name="Computed" sheetId="3" r:id="rId3"/>
    <sheet name="Funerals" sheetId="4" r:id="rId4"/>
  </sheets>
  <definedNames>
    <definedName name="_xlnm.Print_Area" localSheetId="3">'Funerals'!$I$1:$S$65</definedName>
  </definedNames>
  <calcPr fullCalcOnLoad="1"/>
</workbook>
</file>

<file path=xl/sharedStrings.xml><?xml version="1.0" encoding="utf-8"?>
<sst xmlns="http://schemas.openxmlformats.org/spreadsheetml/2006/main" count="659" uniqueCount="290">
  <si>
    <t>Date</t>
  </si>
  <si>
    <t>Time</t>
  </si>
  <si>
    <t>4 Jul 2014</t>
  </si>
  <si>
    <t>10:45</t>
  </si>
  <si>
    <t xml:space="preserve">Funeral: Joan Sutcliffe - SS. Mary and Monica Church, Bradford Old Road, Cottingley BD16 1SA </t>
  </si>
  <si>
    <t>11 Sep 2014</t>
  </si>
  <si>
    <t>13:30</t>
  </si>
  <si>
    <t xml:space="preserve">Funeral: Kenneth Peck - Sacred Heart Church, Nethermoor View, Bingley BD16 4HG </t>
  </si>
  <si>
    <t>20 Jan 2015</t>
  </si>
  <si>
    <t>13:45</t>
  </si>
  <si>
    <t xml:space="preserve">Funeral Service: Tadeusz (Ted) Lewandowski - SS. Mary and Monica Church, Bradford Old Road, Cottingley BD16 1SA </t>
  </si>
  <si>
    <t>1 Apr 2015</t>
  </si>
  <si>
    <t>10:00</t>
  </si>
  <si>
    <t xml:space="preserve">Funeral Service: Arnold Spencer - Sacred Heart Church, Nethermoor View, Bingley BD16 4H </t>
  </si>
  <si>
    <t>21 May 2015</t>
  </si>
  <si>
    <t>11:00</t>
  </si>
  <si>
    <t xml:space="preserve">Funeral Service: Peter Erangey - Sacred Heart Church, Nethermoor View, Bingley BD16 4HG </t>
  </si>
  <si>
    <t>10 Aug 2015</t>
  </si>
  <si>
    <t>10:40</t>
  </si>
  <si>
    <t xml:space="preserve">Funeral : George Hicks - Nab Wood Cemetery </t>
  </si>
  <si>
    <t>3 Jul 2014</t>
  </si>
  <si>
    <t>12:00</t>
  </si>
  <si>
    <t xml:space="preserve">Funeral: Frank Dunphy - St Matthew's church, Saffron Drive, Bradford </t>
  </si>
  <si>
    <t>7 Feb 2013</t>
  </si>
  <si>
    <t xml:space="preserve">Funeral service: Margaret Conway - SS. Mary and Monica Church, Bradford Old Road, Cottingley BD16 1SA </t>
  </si>
  <si>
    <t>8 Feb 2013</t>
  </si>
  <si>
    <t xml:space="preserve">Requiem Mass: Peter Whitehead - Sacred Heart Church, Nethermoor View, Bingley BD16 4HG </t>
  </si>
  <si>
    <t>23 Aug 2013</t>
  </si>
  <si>
    <t xml:space="preserve">Requiem Mass: Pat McKenzie - Sacred Heart Church, Nethermoor View, Bingley BD16 4HG </t>
  </si>
  <si>
    <t>9 Sep 2013</t>
  </si>
  <si>
    <t xml:space="preserve">Funeral service: Eddie Scott - Sacred Heart Church, Nethermoor View, Bingley BD16 4HG </t>
  </si>
  <si>
    <t>21 Oct 2013</t>
  </si>
  <si>
    <t xml:space="preserve">Funeral service: Catherine Herbert - Sacred Heart Church, Nethermoor View, Bingley BD16 4HG </t>
  </si>
  <si>
    <t>21 Nov 2013</t>
  </si>
  <si>
    <t xml:space="preserve">Funeral: Gillian Etienne - SS. Mary and Monica Church, Bradford Old Road, Cottingley BD16 1SA </t>
  </si>
  <si>
    <t>1 Feb 2012</t>
  </si>
  <si>
    <t>11:30</t>
  </si>
  <si>
    <t xml:space="preserve">Funeral: Andy Bell - Sacred Heart Church, Nethermoor View, Bingley BD16 4HG </t>
  </si>
  <si>
    <t>3 Apr 2012</t>
  </si>
  <si>
    <t>12:30</t>
  </si>
  <si>
    <t xml:space="preserve">Funeral Service: Doreen Wright - Sacred Heart Church, Nethermoor View, Bingley BD16 4HG </t>
  </si>
  <si>
    <t>15 Jun 2012</t>
  </si>
  <si>
    <t>11:15</t>
  </si>
  <si>
    <t xml:space="preserve">Funeral: Pat Griggs - SS. Mary and Monica Church, Bradford Old Road, Cottingley BD16 1SA </t>
  </si>
  <si>
    <t>2 Jul 2012</t>
  </si>
  <si>
    <t xml:space="preserve">Funeral: Leo Davey - SS. Mary and Monica Church, Bradford Old Road, Cottingley BD16 1SA </t>
  </si>
  <si>
    <t>1 Oct 2012</t>
  </si>
  <si>
    <t xml:space="preserve">Funeral: Bob Bottomley - SS. Mary and Monica Church, Bradford Old Road, Cottingley BD16 1SA </t>
  </si>
  <si>
    <t>24 Dec 2012</t>
  </si>
  <si>
    <t xml:space="preserve">Funeral: Tom Hill - Sacred Heart Church, Nethermoor View, Bingley BD16 4HG </t>
  </si>
  <si>
    <t>28 Jan 2011</t>
  </si>
  <si>
    <t xml:space="preserve">Funeral: Maria Kowalcyk - Sacred Heart Church, Nethermoor View, Bingley BD16 4HG </t>
  </si>
  <si>
    <t>15 Mar 2011</t>
  </si>
  <si>
    <t xml:space="preserve">Funeral Service: James Madden - SS. Mary and Monica Church, Bradford Old Road, Cottingley BD16 1SA </t>
  </si>
  <si>
    <t>11 Aug 2011</t>
  </si>
  <si>
    <t xml:space="preserve">Funeral Service: Michael Reynolds - Sacred Heart Church, Nethermoor View, Bingley BD16 4HG </t>
  </si>
  <si>
    <t>31 Aug 2011</t>
  </si>
  <si>
    <t xml:space="preserve">Funeral: Robert Green - Sacred Heart Church, Nethermoor View, Bingley BD16 4HG </t>
  </si>
  <si>
    <t>4 Nov 2011</t>
  </si>
  <si>
    <t>10:15</t>
  </si>
  <si>
    <t xml:space="preserve">Funeral: Anne Plowden - SS. Mary and Monica Church, Bradford Old Road, Cottingley BD16 1SA </t>
  </si>
  <si>
    <t>12 Dec 2011</t>
  </si>
  <si>
    <t xml:space="preserve">Funeral: Walter Danys - SS. Mary and Monica Church, Bradford Old Road, Cottingley BD16 1SA </t>
  </si>
  <si>
    <t>Date from text to date</t>
  </si>
  <si>
    <t>Sort</t>
  </si>
  <si>
    <t>14 Jan 2015</t>
  </si>
  <si>
    <t xml:space="preserve">Requiem Mass: Margaret Whitehead - SS. Mary and Monica Church, Bradford Old Road, Cottingley BD16 1SA </t>
  </si>
  <si>
    <t>10 Feb 2015</t>
  </si>
  <si>
    <t xml:space="preserve">Requiem Mass: Cedric Wilson - SS. Mary and Monica Church, Bradford Old Road, Cottingley BD16 1SA </t>
  </si>
  <si>
    <t>9 Mar 2015</t>
  </si>
  <si>
    <t xml:space="preserve">Requiem Mass: Gerard Anryszewski - SS. Mary and Monica Church, Bradford Old Road, Cottingley BD16 1SA </t>
  </si>
  <si>
    <t>6 May 2015</t>
  </si>
  <si>
    <t>09:00</t>
  </si>
  <si>
    <t xml:space="preserve">Requiem Mass: Helena Golab - SS. Mary and Monica Church, Bradford Old Road, Cottingley BD16 1SA </t>
  </si>
  <si>
    <t>17 Jan 2014</t>
  </si>
  <si>
    <t xml:space="preserve">Requiem Mass: Eugene Sajkowski - Sacred Heart Church, Nethermoor View, Bingley BD16 4HG </t>
  </si>
  <si>
    <t>22 Apr 2014</t>
  </si>
  <si>
    <t xml:space="preserve">Requiem Mass: Philip Ellis - SS. Mary and Monica Church, Bradford Old Road, Cottingley BD16 1SA </t>
  </si>
  <si>
    <t>8 May 2014</t>
  </si>
  <si>
    <t xml:space="preserve">Requiem Mass: Harry Jenkins - Sacred Heart Church, Nethermoor View, Bingley BD16 4HG </t>
  </si>
  <si>
    <t>14 Aug 2014</t>
  </si>
  <si>
    <t xml:space="preserve">Requiem Mass: John Mullen - Sacred Heart Church, Nethermoor View, Bingley BD16 4HG </t>
  </si>
  <si>
    <t>22 Oct 2014</t>
  </si>
  <si>
    <t xml:space="preserve">Requiem Mass: Ann Bridget McHugh - Sacred Heart Church, Nethermoor View, Bingley BD16 4HG </t>
  </si>
  <si>
    <t>12 Dec 2014</t>
  </si>
  <si>
    <t xml:space="preserve">Requiem Mass: Gaetana Cirss - Sacred Heart Church, Nethermoor View, Bingley BD16 4HG </t>
  </si>
  <si>
    <t>28 Feb 2013</t>
  </si>
  <si>
    <t>10:30</t>
  </si>
  <si>
    <t xml:space="preserve">Requiem Mass: Wladyslawa Barbara Chyzy - SS. Mary and Monica Church, Bradford Old Road, Cottingley BD16 1SA </t>
  </si>
  <si>
    <t>26 Mar 2013</t>
  </si>
  <si>
    <t xml:space="preserve">Requiem Mass: Fedele Gallucci - Sacred Heart Church, Nethermoor View, Bingley BD16 4HG </t>
  </si>
  <si>
    <t>3 Apr 2013</t>
  </si>
  <si>
    <t xml:space="preserve">Requiem Mass: John Jackson Sr - SS. Mary and Monica Church, Bradford Old Road, Cottingley BD16 1SA </t>
  </si>
  <si>
    <t>2 Aug 2013</t>
  </si>
  <si>
    <t xml:space="preserve">Requiem Mass: Sheila Thornton - SS. Mary and Monica Church, Bradford Old Road, Cottingley BD16 1SA </t>
  </si>
  <si>
    <t>9 Dec 2013</t>
  </si>
  <si>
    <t xml:space="preserve">Requiem Mass: Vincent Palmer - SS. Mary and Monica Church, Bradford Old Road, Cottingley BD16 1SA </t>
  </si>
  <si>
    <t>9 Mar 2012</t>
  </si>
  <si>
    <t xml:space="preserve">Requiem Mass: Nora Honore - Sacred Heart Church, Nethermoor View, Bingley BD16 4HG </t>
  </si>
  <si>
    <t>12 Mar 2012</t>
  </si>
  <si>
    <t xml:space="preserve">Requiem Mass: Damian Clegg - SS. Mary and Monica Church, Bradford Old Road, Cottingley BD16 1S </t>
  </si>
  <si>
    <t>21 Mar 2012</t>
  </si>
  <si>
    <t xml:space="preserve">Requiem Mass: Sally Duffy - SS. Mary and Monica Church, Bradford Old Road, Cottingley BD16 1SA </t>
  </si>
  <si>
    <t>31 Jul 2012</t>
  </si>
  <si>
    <t xml:space="preserve">Requiem Mass: Margaret Broadfoot - Sacred Heart Church, Nethermoor View, Bingley BD16 4HG </t>
  </si>
  <si>
    <t>3 Sep 2012</t>
  </si>
  <si>
    <t>09:30</t>
  </si>
  <si>
    <t xml:space="preserve">Requiem Mass: John McCreanney - SS. Mary and Monica Church, Bradford Old Road, Cottingley BD16 1SA </t>
  </si>
  <si>
    <t>6 Sep 2012</t>
  </si>
  <si>
    <t xml:space="preserve">Requiem Mass: Stan Gorlab - SS. Mary and Monica Church, Bradford Old Road, Cottingley BD16 1SA </t>
  </si>
  <si>
    <t>4 Apr 2011</t>
  </si>
  <si>
    <t xml:space="preserve">Requiem Mass - Frank Cichy - Sacred Heart Church, Nethermoor View, Bingley BD16 4HG </t>
  </si>
  <si>
    <t>3 Jun 2011</t>
  </si>
  <si>
    <t xml:space="preserve">Requiem Mass: Christopher Metcalf - Sacred Heart Church, Nethermoor View, Bingley BD16 4HG </t>
  </si>
  <si>
    <t>29 Jul 2011</t>
  </si>
  <si>
    <t xml:space="preserve">Requiem Mass: Margaret Casserly - SS. Mary and Monica Church, Bradford Old Road, Cottingley BD16 1SA </t>
  </si>
  <si>
    <t xml:space="preserve">Requiem: Kitty Bottomley - SS. Mary and Monica Church, Bradford Old Road, Cottingley </t>
  </si>
  <si>
    <t>20 Sep 2011</t>
  </si>
  <si>
    <t xml:space="preserve">Requiem Mass: Desmond Brady - SS. Mary and Monica Church, Bradford Old Road, Cottingley BD16 1SA </t>
  </si>
  <si>
    <t>28 Dec 2011</t>
  </si>
  <si>
    <t xml:space="preserve">Requiem Mass: Doris Walton - SS. Mary and Monica Church, Bradford Old Road, Cottingley BD16 1SA </t>
  </si>
  <si>
    <t>18 Feb 2010</t>
  </si>
  <si>
    <t xml:space="preserve">Requiem Mass - Sacred Heart Church, Nethermoor View, Bingley </t>
  </si>
  <si>
    <t>20 Jul 2010</t>
  </si>
  <si>
    <t>25 Aug 2010</t>
  </si>
  <si>
    <t xml:space="preserve">Requiem - Angela Holmes - SS. Mary and Monica Church, Bradford Old Road, Cottingley </t>
  </si>
  <si>
    <t>26 Aug 2010</t>
  </si>
  <si>
    <t xml:space="preserve">Requiem - Geoff Raybourne - St Anne's church, Keighley </t>
  </si>
  <si>
    <t>30 Sep 2010</t>
  </si>
  <si>
    <t xml:space="preserve">Funeral - Anthony John Farmer - Sacred Heart Church, Nethermoor View, Bingley </t>
  </si>
  <si>
    <t>20 Dec 2010</t>
  </si>
  <si>
    <t xml:space="preserve">Requiem Mass - Kath Illingworth - Sacred Heart, Nethermoor View, Bingley </t>
  </si>
  <si>
    <t>18 Feb 2009</t>
  </si>
  <si>
    <t>12:15</t>
  </si>
  <si>
    <t>Roman Hrabar</t>
  </si>
  <si>
    <t>3 Jun 2009</t>
  </si>
  <si>
    <t>Trevor Brooke</t>
  </si>
  <si>
    <t>28 Jul 2009</t>
  </si>
  <si>
    <t>Peter Kowalczyk</t>
  </si>
  <si>
    <t>12 Oct 2009</t>
  </si>
  <si>
    <t xml:space="preserve">Requiem Mass - SS. Mary and Monica Church, Bradford Old Road, Cottingley </t>
  </si>
  <si>
    <t>Brian Smith</t>
  </si>
  <si>
    <t>26 Sep 2008</t>
  </si>
  <si>
    <t xml:space="preserve">Requiem Mass - Sacred Heart, Bingley </t>
  </si>
  <si>
    <t>Stanislaw Kowalczyk</t>
  </si>
  <si>
    <t>3 Oct 2008</t>
  </si>
  <si>
    <t>Eileen Myers</t>
  </si>
  <si>
    <t>6 Nov 2008</t>
  </si>
  <si>
    <t>09:45</t>
  </si>
  <si>
    <t>Patricia Hammond</t>
  </si>
  <si>
    <t>3 Dec 2008</t>
  </si>
  <si>
    <t xml:space="preserve">Requiem Mass - St Mary &amp; St Monica, Cottingley </t>
  </si>
  <si>
    <t>Marjorie Hiley</t>
  </si>
  <si>
    <t xml:space="preserve">Requiem Mass – Edwin Clegg – Sacred Heart Church, Nethermoor View, Bingley </t>
  </si>
  <si>
    <t>Fri 4 Jul 2014</t>
  </si>
  <si>
    <t> </t>
  </si>
  <si>
    <t>10:45 – 11:45</t>
  </si>
  <si>
    <t>Thu 11 Sep 2014</t>
  </si>
  <si>
    <t>13:30 – 14:30</t>
  </si>
  <si>
    <t>Tue 20 Jan 2015</t>
  </si>
  <si>
    <t>13:45 – 14:15</t>
  </si>
  <si>
    <t>Wed 1 Apr 2015</t>
  </si>
  <si>
    <t>10:00 – 11:00</t>
  </si>
  <si>
    <t>Thu 21 May 2015</t>
  </si>
  <si>
    <t>11:00 – 12:00</t>
  </si>
  <si>
    <t>Mon 10 Aug 2015</t>
  </si>
  <si>
    <t>10:40 – 11:40</t>
  </si>
  <si>
    <t>Wed 14 Jan</t>
  </si>
  <si>
    <t>11:30 – 12:30</t>
  </si>
  <si>
    <t>Tue 10 Feb</t>
  </si>
  <si>
    <t>11:15 – 11:45</t>
  </si>
  <si>
    <t>Mon 9 Mar</t>
  </si>
  <si>
    <t>10:15 – 11:15</t>
  </si>
  <si>
    <t>Wed 6 May</t>
  </si>
  <si>
    <t>09:00 – 10:00</t>
  </si>
  <si>
    <t>Fri 14 Aug</t>
  </si>
  <si>
    <t xml:space="preserve">Requiem Mass: Luisa Misiurak - Sacred Heart Church, Nethermoor View, Bingley BD16 4HG </t>
  </si>
  <si>
    <t>Fri 9 Oct</t>
  </si>
  <si>
    <t>10:30 – 11:30</t>
  </si>
  <si>
    <t xml:space="preserve">Requiem Mass: Edwin Clegg - Sacred Heart Church, Nethermoor View, Bingley BD16 4HG </t>
  </si>
  <si>
    <t>Funeral</t>
  </si>
  <si>
    <t>George Hicks</t>
  </si>
  <si>
    <t>Nab Wood Cemetery</t>
  </si>
  <si>
    <t>Requiem Mass</t>
  </si>
  <si>
    <t>Margaret Lodge</t>
  </si>
  <si>
    <t>Sacred Heart Church, Nethermoor View, Bingley BD16 4HG</t>
  </si>
  <si>
    <t>Tommy Sibson</t>
  </si>
  <si>
    <t>SS. Mary and Monica Church, Bradford Old Road, Cottingley BD16 1SA</t>
  </si>
  <si>
    <t>Bernard Palmer</t>
  </si>
  <si>
    <t>David Denby</t>
  </si>
  <si>
    <t>Funeral service</t>
  </si>
  <si>
    <t>Brian Whitaker</t>
  </si>
  <si>
    <t>David Adams</t>
  </si>
  <si>
    <t>Joan Campbell</t>
  </si>
  <si>
    <t>Dennis Ransbey</t>
  </si>
  <si>
    <t>Margaret Towler</t>
  </si>
  <si>
    <t>Kathleen Erangey</t>
  </si>
  <si>
    <t>Vincent Boyle</t>
  </si>
  <si>
    <t>14:30</t>
  </si>
  <si>
    <t>John Deeks</t>
  </si>
  <si>
    <t>Funeral Mass</t>
  </si>
  <si>
    <t>Harry Kitchen</t>
  </si>
  <si>
    <t>St Mary's &amp; St Monica's R C Church</t>
  </si>
  <si>
    <t>14:00</t>
  </si>
  <si>
    <t>Phylis Lanfranchi</t>
  </si>
  <si>
    <t>Nab Wood Crematorium Chapel, Nab Wood, Shipley</t>
  </si>
  <si>
    <t>Mary Sesnan</t>
  </si>
  <si>
    <t>Essie Sheehan</t>
  </si>
  <si>
    <t>Kenneth Raistrick</t>
  </si>
  <si>
    <t>Cath Crowther</t>
  </si>
  <si>
    <t>Ruth Catherine</t>
  </si>
  <si>
    <t>Anne Taylor</t>
  </si>
  <si>
    <t>Anne Kathleen Margaret</t>
  </si>
  <si>
    <t>Elizabeth Bell</t>
  </si>
  <si>
    <t>Jean Chitchong Thingee</t>
  </si>
  <si>
    <t>Patricia Stapylton</t>
  </si>
  <si>
    <t>12:45</t>
  </si>
  <si>
    <t>Maria Sands (nee Parylo)</t>
  </si>
  <si>
    <t>13:00</t>
  </si>
  <si>
    <t>Joyce Keighley</t>
  </si>
  <si>
    <t>Edwin Michael Watson</t>
  </si>
  <si>
    <t>St. Mary &amp; St. Monica's Church, Cottingley</t>
  </si>
  <si>
    <t>Michael Conroy</t>
  </si>
  <si>
    <t>13:15</t>
  </si>
  <si>
    <t>Nigel Melaugh</t>
  </si>
  <si>
    <t>Klara Golab</t>
  </si>
  <si>
    <t>14:15</t>
  </si>
  <si>
    <t>John Kenefick</t>
  </si>
  <si>
    <t>Funeral Service</t>
  </si>
  <si>
    <t>Arthur (Danny) Kay</t>
  </si>
  <si>
    <t>Christopher Kavanagh</t>
  </si>
  <si>
    <t>Funeral Mass of The Angels</t>
  </si>
  <si>
    <t>Grace Hitchens</t>
  </si>
  <si>
    <t>Peter Smith</t>
  </si>
  <si>
    <t>Chris Mullen</t>
  </si>
  <si>
    <t>Tom Doyle</t>
  </si>
  <si>
    <t>Monica Mcnulty</t>
  </si>
  <si>
    <t>John Harrington</t>
  </si>
  <si>
    <t>Eileen Shackleton</t>
  </si>
  <si>
    <t>Carla Erangey</t>
  </si>
  <si>
    <t>Sacred Heart Church, Bingley</t>
  </si>
  <si>
    <t>Dorothy Mungovin</t>
  </si>
  <si>
    <t>John Jackson Jr</t>
  </si>
  <si>
    <t>Antonio Gallucci</t>
  </si>
  <si>
    <t>Ron Lyons</t>
  </si>
  <si>
    <t>Connie (Constance) Green</t>
  </si>
  <si>
    <t>Gerald Clark</t>
  </si>
  <si>
    <t>Richard Lewis Varley</t>
  </si>
  <si>
    <t>David Anthony Falkingham</t>
  </si>
  <si>
    <t>Margaret Jones</t>
  </si>
  <si>
    <t>Parish</t>
  </si>
  <si>
    <t>Church</t>
  </si>
  <si>
    <t>Register</t>
  </si>
  <si>
    <t>Record</t>
  </si>
  <si>
    <t>Page</t>
  </si>
  <si>
    <t>Number</t>
  </si>
  <si>
    <t>SortDate</t>
  </si>
  <si>
    <t>Death Date</t>
  </si>
  <si>
    <t>Yr died</t>
  </si>
  <si>
    <t>Day died</t>
  </si>
  <si>
    <t>Month died</t>
  </si>
  <si>
    <t>First</t>
  </si>
  <si>
    <t>Surname</t>
  </si>
  <si>
    <t>R Dno</t>
  </si>
  <si>
    <t>Abode</t>
  </si>
  <si>
    <t>Age</t>
  </si>
  <si>
    <t>Day buried</t>
  </si>
  <si>
    <t>Month buried</t>
  </si>
  <si>
    <t>Year buried</t>
  </si>
  <si>
    <t>BuriedBy</t>
  </si>
  <si>
    <t>Marr/Single</t>
  </si>
  <si>
    <t>Notes</t>
  </si>
  <si>
    <t>Photo</t>
  </si>
  <si>
    <t>Source</t>
  </si>
  <si>
    <t>Our Lady &amp; St Joseph, Aire Valley</t>
  </si>
  <si>
    <t>Parish bulletin</t>
  </si>
  <si>
    <t>Rev. Fr. Sean Molloy</t>
  </si>
  <si>
    <t>Rev Fr Stephen Webb</t>
  </si>
  <si>
    <t xml:space="preserve"> Fr. Timothy Whitwell </t>
  </si>
  <si>
    <t>Rev. Fr. Anthony Jackson</t>
  </si>
  <si>
    <t>Ann</t>
  </si>
  <si>
    <t>Routledge</t>
  </si>
  <si>
    <t>married</t>
  </si>
  <si>
    <t>Nab Wood Crematorium</t>
  </si>
  <si>
    <t>Fred</t>
  </si>
  <si>
    <t>Sheldon</t>
  </si>
  <si>
    <t>Sheila</t>
  </si>
  <si>
    <t>Blaylock</t>
  </si>
  <si>
    <t>Shantelle</t>
  </si>
  <si>
    <t>Feather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</si>
</sst>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£-809]#,##0.00;[RED]\-[$£-809]#,##0.00"/>
    <numFmt numFmtId="166" formatCode="DD/MM/YY"/>
    <numFmt numFmtId="167" formatCode="DD/MM/YYYY"/>
    <numFmt numFmtId="168" formatCode="HH:MM"/>
    <numFmt numFmtId="169" formatCode="@"/>
    <numFmt numFmtId="170" formatCode="D\ MMM\ YYYY"/>
    <numFmt numFmtId="171" formatCode="DD/MM/YY"/>
    <numFmt numFmtId="172" formatCode="HH:MM:SS"/>
  </numFmts>
  <fonts count="7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Ubuntu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5">
    <xf numFmtId="164" fontId="0" fillId="0" borderId="0" xfId="0" applyAlignment="1">
      <alignment/>
    </xf>
    <xf numFmtId="166" fontId="0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4" fillId="0" borderId="0" xfId="0" applyNumberFormat="1" applyFont="1" applyAlignment="1">
      <alignment horizontal="center" wrapText="1"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5" fillId="0" borderId="0" xfId="0" applyFont="1" applyAlignment="1">
      <alignment/>
    </xf>
    <xf numFmtId="172" fontId="0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4" fontId="0" fillId="0" borderId="0" xfId="0" applyAlignment="1">
      <alignment wrapText="1"/>
    </xf>
    <xf numFmtId="164" fontId="6" fillId="0" borderId="0" xfId="0" applyFont="1" applyAlignment="1">
      <alignment horizontal="center" wrapText="1"/>
    </xf>
    <xf numFmtId="164" fontId="0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calendar.google.com/googlecalendar/images/blank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s://calendar.google.com/googlecalendar/images/blan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971550</xdr:colOff>
      <xdr:row>9</xdr:row>
      <xdr:rowOff>114300</xdr:rowOff>
    </xdr:from>
    <xdr:to>
      <xdr:col>2</xdr:col>
      <xdr:colOff>981075</xdr:colOff>
      <xdr:row>9</xdr:row>
      <xdr:rowOff>123825</xdr:rowOff>
    </xdr:to>
    <xdr:pic>
      <xdr:nvPicPr>
        <xdr:cNvPr id="1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43225" y="18954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971550</xdr:colOff>
      <xdr:row>10</xdr:row>
      <xdr:rowOff>114300</xdr:rowOff>
    </xdr:from>
    <xdr:to>
      <xdr:col>2</xdr:col>
      <xdr:colOff>981075</xdr:colOff>
      <xdr:row>10</xdr:row>
      <xdr:rowOff>123825</xdr:rowOff>
    </xdr:to>
    <xdr:pic>
      <xdr:nvPicPr>
        <xdr:cNvPr id="2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43225" y="2057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4876800</xdr:colOff>
      <xdr:row>32</xdr:row>
      <xdr:rowOff>123825</xdr:rowOff>
    </xdr:from>
    <xdr:to>
      <xdr:col>2</xdr:col>
      <xdr:colOff>4886325</xdr:colOff>
      <xdr:row>32</xdr:row>
      <xdr:rowOff>133350</xdr:rowOff>
    </xdr:to>
    <xdr:pic>
      <xdr:nvPicPr>
        <xdr:cNvPr id="3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57912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4876800</xdr:colOff>
      <xdr:row>33</xdr:row>
      <xdr:rowOff>142875</xdr:rowOff>
    </xdr:from>
    <xdr:to>
      <xdr:col>2</xdr:col>
      <xdr:colOff>4886325</xdr:colOff>
      <xdr:row>33</xdr:row>
      <xdr:rowOff>152400</xdr:rowOff>
    </xdr:to>
    <xdr:pic>
      <xdr:nvPicPr>
        <xdr:cNvPr id="4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61341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4876800</xdr:colOff>
      <xdr:row>33</xdr:row>
      <xdr:rowOff>314325</xdr:rowOff>
    </xdr:from>
    <xdr:to>
      <xdr:col>2</xdr:col>
      <xdr:colOff>4886325</xdr:colOff>
      <xdr:row>34</xdr:row>
      <xdr:rowOff>0</xdr:rowOff>
    </xdr:to>
    <xdr:pic>
      <xdr:nvPicPr>
        <xdr:cNvPr id="5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63055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4876800</xdr:colOff>
      <xdr:row>37</xdr:row>
      <xdr:rowOff>114300</xdr:rowOff>
    </xdr:from>
    <xdr:to>
      <xdr:col>2</xdr:col>
      <xdr:colOff>4886325</xdr:colOff>
      <xdr:row>37</xdr:row>
      <xdr:rowOff>123825</xdr:rowOff>
    </xdr:to>
    <xdr:pic>
      <xdr:nvPicPr>
        <xdr:cNvPr id="6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72390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4876800</xdr:colOff>
      <xdr:row>42</xdr:row>
      <xdr:rowOff>114300</xdr:rowOff>
    </xdr:from>
    <xdr:to>
      <xdr:col>2</xdr:col>
      <xdr:colOff>4886325</xdr:colOff>
      <xdr:row>42</xdr:row>
      <xdr:rowOff>123825</xdr:rowOff>
    </xdr:to>
    <xdr:pic>
      <xdr:nvPicPr>
        <xdr:cNvPr id="7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48475" y="8048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46</xdr:row>
      <xdr:rowOff>47625</xdr:rowOff>
    </xdr:from>
    <xdr:to>
      <xdr:col>2</xdr:col>
      <xdr:colOff>5286375</xdr:colOff>
      <xdr:row>46</xdr:row>
      <xdr:rowOff>57150</xdr:rowOff>
    </xdr:to>
    <xdr:pic>
      <xdr:nvPicPr>
        <xdr:cNvPr id="8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91154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47</xdr:row>
      <xdr:rowOff>219075</xdr:rowOff>
    </xdr:from>
    <xdr:to>
      <xdr:col>2</xdr:col>
      <xdr:colOff>5286375</xdr:colOff>
      <xdr:row>47</xdr:row>
      <xdr:rowOff>228600</xdr:rowOff>
    </xdr:to>
    <xdr:pic>
      <xdr:nvPicPr>
        <xdr:cNvPr id="9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94488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48</xdr:row>
      <xdr:rowOff>66675</xdr:rowOff>
    </xdr:from>
    <xdr:to>
      <xdr:col>2</xdr:col>
      <xdr:colOff>5286375</xdr:colOff>
      <xdr:row>48</xdr:row>
      <xdr:rowOff>76200</xdr:rowOff>
    </xdr:to>
    <xdr:pic>
      <xdr:nvPicPr>
        <xdr:cNvPr id="10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9620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55</xdr:row>
      <xdr:rowOff>123825</xdr:rowOff>
    </xdr:from>
    <xdr:to>
      <xdr:col>2</xdr:col>
      <xdr:colOff>5286375</xdr:colOff>
      <xdr:row>55</xdr:row>
      <xdr:rowOff>133350</xdr:rowOff>
    </xdr:to>
    <xdr:pic>
      <xdr:nvPicPr>
        <xdr:cNvPr id="11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12966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56</xdr:row>
      <xdr:rowOff>314325</xdr:rowOff>
    </xdr:from>
    <xdr:to>
      <xdr:col>2</xdr:col>
      <xdr:colOff>5286375</xdr:colOff>
      <xdr:row>57</xdr:row>
      <xdr:rowOff>0</xdr:rowOff>
    </xdr:to>
    <xdr:pic>
      <xdr:nvPicPr>
        <xdr:cNvPr id="12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16490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58</xdr:row>
      <xdr:rowOff>161925</xdr:rowOff>
    </xdr:from>
    <xdr:to>
      <xdr:col>2</xdr:col>
      <xdr:colOff>5286375</xdr:colOff>
      <xdr:row>58</xdr:row>
      <xdr:rowOff>171450</xdr:rowOff>
    </xdr:to>
    <xdr:pic>
      <xdr:nvPicPr>
        <xdr:cNvPr id="13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19824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59</xdr:row>
      <xdr:rowOff>19050</xdr:rowOff>
    </xdr:from>
    <xdr:to>
      <xdr:col>2</xdr:col>
      <xdr:colOff>5286375</xdr:colOff>
      <xdr:row>59</xdr:row>
      <xdr:rowOff>38100</xdr:rowOff>
    </xdr:to>
    <xdr:pic>
      <xdr:nvPicPr>
        <xdr:cNvPr id="14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2163425"/>
          <a:ext cx="952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65</xdr:row>
      <xdr:rowOff>47625</xdr:rowOff>
    </xdr:from>
    <xdr:to>
      <xdr:col>2</xdr:col>
      <xdr:colOff>5286375</xdr:colOff>
      <xdr:row>65</xdr:row>
      <xdr:rowOff>57150</xdr:rowOff>
    </xdr:to>
    <xdr:pic>
      <xdr:nvPicPr>
        <xdr:cNvPr id="15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33254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5276850</xdr:colOff>
      <xdr:row>66</xdr:row>
      <xdr:rowOff>47625</xdr:rowOff>
    </xdr:from>
    <xdr:to>
      <xdr:col>2</xdr:col>
      <xdr:colOff>5286375</xdr:colOff>
      <xdr:row>66</xdr:row>
      <xdr:rowOff>57150</xdr:rowOff>
    </xdr:to>
    <xdr:pic>
      <xdr:nvPicPr>
        <xdr:cNvPr id="16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48525" y="1348740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6</xdr:row>
      <xdr:rowOff>104775</xdr:rowOff>
    </xdr:from>
    <xdr:to>
      <xdr:col>3</xdr:col>
      <xdr:colOff>9525</xdr:colOff>
      <xdr:row>6</xdr:row>
      <xdr:rowOff>114300</xdr:rowOff>
    </xdr:to>
    <xdr:pic>
      <xdr:nvPicPr>
        <xdr:cNvPr id="1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71850" y="20478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7</xdr:row>
      <xdr:rowOff>114300</xdr:rowOff>
    </xdr:from>
    <xdr:to>
      <xdr:col>3</xdr:col>
      <xdr:colOff>9525</xdr:colOff>
      <xdr:row>7</xdr:row>
      <xdr:rowOff>123825</xdr:rowOff>
    </xdr:to>
    <xdr:pic>
      <xdr:nvPicPr>
        <xdr:cNvPr id="2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71850" y="23812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7</xdr:row>
      <xdr:rowOff>276225</xdr:rowOff>
    </xdr:from>
    <xdr:to>
      <xdr:col>3</xdr:col>
      <xdr:colOff>9525</xdr:colOff>
      <xdr:row>7</xdr:row>
      <xdr:rowOff>285750</xdr:rowOff>
    </xdr:to>
    <xdr:pic>
      <xdr:nvPicPr>
        <xdr:cNvPr id="3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71850" y="254317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8</xdr:row>
      <xdr:rowOff>123825</xdr:rowOff>
    </xdr:from>
    <xdr:to>
      <xdr:col>3</xdr:col>
      <xdr:colOff>9525</xdr:colOff>
      <xdr:row>8</xdr:row>
      <xdr:rowOff>133350</xdr:rowOff>
    </xdr:to>
    <xdr:pic>
      <xdr:nvPicPr>
        <xdr:cNvPr id="4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71850" y="2714625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8</xdr:row>
      <xdr:rowOff>285750</xdr:rowOff>
    </xdr:from>
    <xdr:to>
      <xdr:col>3</xdr:col>
      <xdr:colOff>9525</xdr:colOff>
      <xdr:row>8</xdr:row>
      <xdr:rowOff>295275</xdr:rowOff>
    </xdr:to>
    <xdr:pic>
      <xdr:nvPicPr>
        <xdr:cNvPr id="5" name="https://calendar.google.com/googlecalendar/images/blank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71850" y="2876550"/>
          <a:ext cx="952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95" zoomScaleNormal="95" workbookViewId="0" topLeftCell="A22">
      <selection activeCell="C36" sqref="C36"/>
    </sheetView>
  </sheetViews>
  <sheetFormatPr defaultColWidth="10.28125" defaultRowHeight="12.75"/>
  <cols>
    <col min="1" max="1" width="18.00390625" style="0" customWidth="1"/>
    <col min="2" max="2" width="11.57421875" style="0" customWidth="1"/>
    <col min="3" max="3" width="95.7109375" style="0" customWidth="1"/>
    <col min="4" max="4" width="61.8515625" style="0" customWidth="1"/>
    <col min="5" max="16384" width="11.57421875" style="0" customWidth="1"/>
  </cols>
  <sheetData>
    <row r="1" spans="1:3" ht="12.75">
      <c r="A1" t="s">
        <v>0</v>
      </c>
      <c r="B1" s="1" t="s">
        <v>1</v>
      </c>
      <c r="C1" s="2"/>
    </row>
    <row r="2" spans="1:6" ht="12.75">
      <c r="A2" t="s">
        <v>2</v>
      </c>
      <c r="B2" s="1" t="s">
        <v>3</v>
      </c>
      <c r="C2" s="2" t="s">
        <v>4</v>
      </c>
      <c r="D2" s="3">
        <f>VALUE(E2)</f>
        <v>41824</v>
      </c>
      <c r="E2" t="str">
        <f aca="true" t="shared" si="0" ref="E2:E26">IF(MID(A2,2,1)=" ","0"&amp;A2,A2)</f>
        <v>04 Jul 2014</v>
      </c>
      <c r="F2" s="3">
        <f aca="true" t="shared" si="1" ref="F2:F74">VALUE(E2)</f>
        <v>41824</v>
      </c>
    </row>
    <row r="3" spans="1:6" ht="12.75">
      <c r="A3" t="s">
        <v>5</v>
      </c>
      <c r="B3" s="1" t="s">
        <v>6</v>
      </c>
      <c r="C3" s="2" t="s">
        <v>7</v>
      </c>
      <c r="E3" t="str">
        <f t="shared" si="0"/>
        <v>11 Sep 2014</v>
      </c>
      <c r="F3" s="3">
        <f t="shared" si="1"/>
        <v>41893</v>
      </c>
    </row>
    <row r="4" spans="1:6" ht="25.5">
      <c r="A4" t="s">
        <v>8</v>
      </c>
      <c r="B4" s="1" t="s">
        <v>9</v>
      </c>
      <c r="C4" s="2" t="s">
        <v>10</v>
      </c>
      <c r="E4" t="str">
        <f t="shared" si="0"/>
        <v>20 Jan 2015</v>
      </c>
      <c r="F4" s="3">
        <f t="shared" si="1"/>
        <v>42024</v>
      </c>
    </row>
    <row r="5" spans="1:6" ht="12.75">
      <c r="A5" t="s">
        <v>11</v>
      </c>
      <c r="B5" s="1" t="s">
        <v>12</v>
      </c>
      <c r="C5" s="2" t="s">
        <v>13</v>
      </c>
      <c r="E5" t="str">
        <f t="shared" si="0"/>
        <v>01 Apr 2015</v>
      </c>
      <c r="F5" s="3">
        <f t="shared" si="1"/>
        <v>42095</v>
      </c>
    </row>
    <row r="6" spans="1:6" ht="12.75">
      <c r="A6" t="s">
        <v>14</v>
      </c>
      <c r="B6" s="1" t="s">
        <v>15</v>
      </c>
      <c r="C6" s="2" t="s">
        <v>16</v>
      </c>
      <c r="E6" t="str">
        <f t="shared" si="0"/>
        <v>21 May 2015</v>
      </c>
      <c r="F6" s="3">
        <f t="shared" si="1"/>
        <v>42145</v>
      </c>
    </row>
    <row r="7" spans="1:6" ht="12.75">
      <c r="A7" t="s">
        <v>17</v>
      </c>
      <c r="B7" s="1" t="s">
        <v>18</v>
      </c>
      <c r="C7" s="2" t="s">
        <v>19</v>
      </c>
      <c r="E7" t="str">
        <f t="shared" si="0"/>
        <v>10 Aug 2015</v>
      </c>
      <c r="F7" s="3">
        <f t="shared" si="1"/>
        <v>42226</v>
      </c>
    </row>
    <row r="8" spans="1:6" ht="12.75">
      <c r="A8" t="s">
        <v>20</v>
      </c>
      <c r="B8" s="1" t="s">
        <v>21</v>
      </c>
      <c r="C8" s="2" t="s">
        <v>22</v>
      </c>
      <c r="E8" t="str">
        <f t="shared" si="0"/>
        <v>03 Jul 2014</v>
      </c>
      <c r="F8" s="3">
        <f t="shared" si="1"/>
        <v>41823</v>
      </c>
    </row>
    <row r="9" spans="1:6" ht="25.5">
      <c r="A9" t="s">
        <v>23</v>
      </c>
      <c r="B9" s="1" t="s">
        <v>15</v>
      </c>
      <c r="C9" s="2" t="s">
        <v>24</v>
      </c>
      <c r="E9" t="str">
        <f t="shared" si="0"/>
        <v>07 Feb 2013</v>
      </c>
      <c r="F9" s="3">
        <f t="shared" si="1"/>
        <v>41312</v>
      </c>
    </row>
    <row r="10" spans="1:6" ht="12.75">
      <c r="A10" t="s">
        <v>25</v>
      </c>
      <c r="B10" s="1" t="s">
        <v>15</v>
      </c>
      <c r="C10" s="2" t="s">
        <v>26</v>
      </c>
      <c r="E10" t="str">
        <f t="shared" si="0"/>
        <v>08 Feb 2013</v>
      </c>
      <c r="F10" s="3">
        <f t="shared" si="1"/>
        <v>41313</v>
      </c>
    </row>
    <row r="11" spans="1:6" ht="12.75">
      <c r="A11" t="s">
        <v>27</v>
      </c>
      <c r="B11" s="1" t="s">
        <v>12</v>
      </c>
      <c r="C11" s="2" t="s">
        <v>28</v>
      </c>
      <c r="E11" t="str">
        <f t="shared" si="0"/>
        <v>23 Aug 2013</v>
      </c>
      <c r="F11" s="3">
        <f t="shared" si="1"/>
        <v>41509</v>
      </c>
    </row>
    <row r="12" spans="1:6" ht="12.75">
      <c r="A12" t="s">
        <v>29</v>
      </c>
      <c r="B12" s="1" t="s">
        <v>15</v>
      </c>
      <c r="C12" s="2" t="s">
        <v>30</v>
      </c>
      <c r="E12" t="str">
        <f t="shared" si="0"/>
        <v>09 Sep 2013</v>
      </c>
      <c r="F12" s="3">
        <f t="shared" si="1"/>
        <v>41526</v>
      </c>
    </row>
    <row r="13" spans="1:6" ht="12.75">
      <c r="A13" t="s">
        <v>31</v>
      </c>
      <c r="B13" s="1" t="s">
        <v>3</v>
      </c>
      <c r="C13" s="2" t="s">
        <v>32</v>
      </c>
      <c r="E13" t="str">
        <f t="shared" si="0"/>
        <v>21 Oct 2013</v>
      </c>
      <c r="F13" s="3">
        <f t="shared" si="1"/>
        <v>41568</v>
      </c>
    </row>
    <row r="14" spans="1:6" ht="12.75">
      <c r="A14" t="s">
        <v>33</v>
      </c>
      <c r="B14" s="1" t="s">
        <v>15</v>
      </c>
      <c r="C14" s="2" t="s">
        <v>34</v>
      </c>
      <c r="E14" t="str">
        <f t="shared" si="0"/>
        <v>21 Nov 2013</v>
      </c>
      <c r="F14" s="3">
        <f t="shared" si="1"/>
        <v>41599</v>
      </c>
    </row>
    <row r="15" spans="1:6" ht="12.75">
      <c r="A15" t="s">
        <v>35</v>
      </c>
      <c r="B15" s="1" t="s">
        <v>36</v>
      </c>
      <c r="C15" s="2" t="s">
        <v>37</v>
      </c>
      <c r="E15" t="str">
        <f t="shared" si="0"/>
        <v>01 Feb 2012</v>
      </c>
      <c r="F15" s="3">
        <f t="shared" si="1"/>
        <v>40940</v>
      </c>
    </row>
    <row r="16" spans="1:6" ht="12.75">
      <c r="A16" t="s">
        <v>38</v>
      </c>
      <c r="B16" s="1" t="s">
        <v>39</v>
      </c>
      <c r="C16" s="2" t="s">
        <v>40</v>
      </c>
      <c r="E16" t="str">
        <f t="shared" si="0"/>
        <v>03 Apr 2012</v>
      </c>
      <c r="F16" s="3">
        <f t="shared" si="1"/>
        <v>41002</v>
      </c>
    </row>
    <row r="17" spans="1:6" ht="12.75">
      <c r="A17" t="s">
        <v>41</v>
      </c>
      <c r="B17" s="1" t="s">
        <v>42</v>
      </c>
      <c r="C17" s="2" t="s">
        <v>43</v>
      </c>
      <c r="E17" t="str">
        <f t="shared" si="0"/>
        <v>15 Jun 2012</v>
      </c>
      <c r="F17" s="3">
        <f t="shared" si="1"/>
        <v>41075</v>
      </c>
    </row>
    <row r="18" spans="1:6" ht="12.75">
      <c r="A18" t="s">
        <v>44</v>
      </c>
      <c r="B18" s="1" t="s">
        <v>15</v>
      </c>
      <c r="C18" s="2" t="s">
        <v>45</v>
      </c>
      <c r="E18" t="str">
        <f t="shared" si="0"/>
        <v>02 Jul 2012</v>
      </c>
      <c r="F18" s="3">
        <f t="shared" si="1"/>
        <v>41092</v>
      </c>
    </row>
    <row r="19" spans="1:6" ht="12.75">
      <c r="A19" t="s">
        <v>46</v>
      </c>
      <c r="B19" s="1" t="s">
        <v>6</v>
      </c>
      <c r="C19" s="2" t="s">
        <v>47</v>
      </c>
      <c r="E19" t="str">
        <f t="shared" si="0"/>
        <v>01 Oct 2012</v>
      </c>
      <c r="F19" s="3">
        <f t="shared" si="1"/>
        <v>41183</v>
      </c>
    </row>
    <row r="20" spans="1:6" ht="12.75">
      <c r="A20" t="s">
        <v>48</v>
      </c>
      <c r="B20" s="1" t="s">
        <v>36</v>
      </c>
      <c r="C20" s="2" t="s">
        <v>49</v>
      </c>
      <c r="E20" t="str">
        <f t="shared" si="0"/>
        <v>24 Dec 2012</v>
      </c>
      <c r="F20" s="3">
        <f t="shared" si="1"/>
        <v>41267</v>
      </c>
    </row>
    <row r="21" spans="1:6" ht="12.75">
      <c r="A21" t="s">
        <v>50</v>
      </c>
      <c r="B21" s="1" t="s">
        <v>15</v>
      </c>
      <c r="C21" s="2" t="s">
        <v>51</v>
      </c>
      <c r="E21" t="str">
        <f t="shared" si="0"/>
        <v>28 Jan 2011</v>
      </c>
      <c r="F21" s="3">
        <f t="shared" si="1"/>
        <v>40571</v>
      </c>
    </row>
    <row r="22" spans="1:6" ht="25.5">
      <c r="A22" t="s">
        <v>52</v>
      </c>
      <c r="B22" s="1" t="s">
        <v>21</v>
      </c>
      <c r="C22" s="2" t="s">
        <v>53</v>
      </c>
      <c r="E22" t="str">
        <f t="shared" si="0"/>
        <v>15 Mar 2011</v>
      </c>
      <c r="F22" s="3">
        <f t="shared" si="1"/>
        <v>40617</v>
      </c>
    </row>
    <row r="23" spans="1:6" ht="12.75">
      <c r="A23" t="s">
        <v>54</v>
      </c>
      <c r="B23" s="1" t="s">
        <v>36</v>
      </c>
      <c r="C23" s="2" t="s">
        <v>55</v>
      </c>
      <c r="E23" t="str">
        <f t="shared" si="0"/>
        <v>11 Aug 2011</v>
      </c>
      <c r="F23" s="3">
        <f t="shared" si="1"/>
        <v>40766</v>
      </c>
    </row>
    <row r="24" spans="1:6" ht="12.75">
      <c r="A24" t="s">
        <v>56</v>
      </c>
      <c r="B24" s="1" t="s">
        <v>21</v>
      </c>
      <c r="C24" s="2" t="s">
        <v>57</v>
      </c>
      <c r="E24" t="str">
        <f t="shared" si="0"/>
        <v>31 Aug 2011</v>
      </c>
      <c r="F24" s="3">
        <f t="shared" si="1"/>
        <v>40786</v>
      </c>
    </row>
    <row r="25" spans="1:6" ht="12.75">
      <c r="A25" t="s">
        <v>58</v>
      </c>
      <c r="B25" s="1" t="s">
        <v>59</v>
      </c>
      <c r="C25" s="2" t="s">
        <v>60</v>
      </c>
      <c r="E25" t="str">
        <f t="shared" si="0"/>
        <v>04 Nov 2011</v>
      </c>
      <c r="F25" s="3">
        <f t="shared" si="1"/>
        <v>40851</v>
      </c>
    </row>
    <row r="26" spans="1:6" ht="12.75">
      <c r="A26" t="s">
        <v>61</v>
      </c>
      <c r="B26" s="1" t="s">
        <v>15</v>
      </c>
      <c r="C26" s="2" t="s">
        <v>62</v>
      </c>
      <c r="E26" t="str">
        <f t="shared" si="0"/>
        <v>12 Dec 2011</v>
      </c>
      <c r="F26" s="3">
        <f t="shared" si="1"/>
        <v>40889</v>
      </c>
    </row>
    <row r="27" ht="12.75">
      <c r="F27" s="3">
        <f t="shared" si="1"/>
        <v>0</v>
      </c>
    </row>
    <row r="28" ht="12.75">
      <c r="F28" s="3">
        <f t="shared" si="1"/>
        <v>0</v>
      </c>
    </row>
    <row r="29" ht="12.75">
      <c r="F29" s="3">
        <f t="shared" si="1"/>
        <v>0</v>
      </c>
    </row>
    <row r="30" spans="3:6" ht="12.75">
      <c r="C30" t="s">
        <v>63</v>
      </c>
      <c r="F30" s="3">
        <f t="shared" si="1"/>
        <v>0</v>
      </c>
    </row>
    <row r="31" spans="3:6" ht="12.75">
      <c r="C31" t="s">
        <v>64</v>
      </c>
      <c r="F31" s="3">
        <f t="shared" si="1"/>
        <v>0</v>
      </c>
    </row>
    <row r="32" ht="12.75">
      <c r="F32" s="3">
        <f t="shared" si="1"/>
        <v>0</v>
      </c>
    </row>
    <row r="33" spans="1:6" ht="25.5">
      <c r="A33" s="2" t="s">
        <v>65</v>
      </c>
      <c r="B33" s="2" t="s">
        <v>36</v>
      </c>
      <c r="C33" s="2" t="s">
        <v>66</v>
      </c>
      <c r="E33" t="str">
        <f aca="true" t="shared" si="2" ref="E33:E74">IF(MID(A33,2,1)=" ","0"&amp;A33,A33)</f>
        <v>14 Jan 2015</v>
      </c>
      <c r="F33" s="3">
        <f t="shared" si="1"/>
        <v>42018</v>
      </c>
    </row>
    <row r="34" spans="1:6" ht="25.5">
      <c r="A34" s="2" t="s">
        <v>67</v>
      </c>
      <c r="B34" s="2" t="s">
        <v>42</v>
      </c>
      <c r="C34" s="2" t="s">
        <v>68</v>
      </c>
      <c r="E34" t="str">
        <f t="shared" si="2"/>
        <v>10 Feb 2015</v>
      </c>
      <c r="F34" s="3">
        <f t="shared" si="1"/>
        <v>42045</v>
      </c>
    </row>
    <row r="35" spans="1:6" ht="25.5">
      <c r="A35" s="2" t="s">
        <v>69</v>
      </c>
      <c r="B35" s="2" t="s">
        <v>59</v>
      </c>
      <c r="C35" s="2" t="s">
        <v>70</v>
      </c>
      <c r="E35" t="str">
        <f t="shared" si="2"/>
        <v>09 Mar 2015</v>
      </c>
      <c r="F35" s="3">
        <f t="shared" si="1"/>
        <v>42072</v>
      </c>
    </row>
    <row r="36" spans="1:6" ht="25.5">
      <c r="A36" s="2" t="s">
        <v>71</v>
      </c>
      <c r="B36" s="2" t="s">
        <v>72</v>
      </c>
      <c r="C36" s="2" t="s">
        <v>73</v>
      </c>
      <c r="E36" t="str">
        <f t="shared" si="2"/>
        <v>06 May 2015</v>
      </c>
      <c r="F36" s="3">
        <f t="shared" si="1"/>
        <v>42130</v>
      </c>
    </row>
    <row r="37" spans="1:6" ht="12.75">
      <c r="A37" s="2" t="s">
        <v>74</v>
      </c>
      <c r="B37" s="2" t="s">
        <v>15</v>
      </c>
      <c r="C37" s="2" t="s">
        <v>75</v>
      </c>
      <c r="E37" t="str">
        <f t="shared" si="2"/>
        <v>17 Jan 2014</v>
      </c>
      <c r="F37" s="3">
        <f t="shared" si="1"/>
        <v>41656</v>
      </c>
    </row>
    <row r="38" spans="1:6" ht="12.75">
      <c r="A38" s="2" t="s">
        <v>76</v>
      </c>
      <c r="B38" s="2" t="s">
        <v>12</v>
      </c>
      <c r="C38" s="2" t="s">
        <v>77</v>
      </c>
      <c r="E38" t="str">
        <f t="shared" si="2"/>
        <v>22 Apr 2014</v>
      </c>
      <c r="F38" s="3">
        <f t="shared" si="1"/>
        <v>41751</v>
      </c>
    </row>
    <row r="39" spans="1:6" ht="12.75">
      <c r="A39" s="2" t="s">
        <v>78</v>
      </c>
      <c r="B39" s="2" t="s">
        <v>36</v>
      </c>
      <c r="C39" s="2" t="s">
        <v>79</v>
      </c>
      <c r="E39" t="str">
        <f t="shared" si="2"/>
        <v>08 May 2014</v>
      </c>
      <c r="F39" s="3">
        <f t="shared" si="1"/>
        <v>41767</v>
      </c>
    </row>
    <row r="40" spans="1:6" ht="12.75">
      <c r="A40" s="2" t="s">
        <v>80</v>
      </c>
      <c r="B40" s="2" t="s">
        <v>9</v>
      </c>
      <c r="C40" s="2" t="s">
        <v>81</v>
      </c>
      <c r="E40" t="str">
        <f t="shared" si="2"/>
        <v>14 Aug 2014</v>
      </c>
      <c r="F40" s="3">
        <f t="shared" si="1"/>
        <v>41865</v>
      </c>
    </row>
    <row r="41" spans="1:6" ht="12.75">
      <c r="A41" s="2" t="s">
        <v>82</v>
      </c>
      <c r="B41" s="2" t="s">
        <v>59</v>
      </c>
      <c r="C41" s="2" t="s">
        <v>83</v>
      </c>
      <c r="E41" t="str">
        <f t="shared" si="2"/>
        <v>22 Oct 2014</v>
      </c>
      <c r="F41" s="3">
        <f t="shared" si="1"/>
        <v>41934</v>
      </c>
    </row>
    <row r="42" spans="1:6" ht="12.75">
      <c r="A42" s="2" t="s">
        <v>84</v>
      </c>
      <c r="B42" s="2" t="s">
        <v>59</v>
      </c>
      <c r="C42" s="2" t="s">
        <v>85</v>
      </c>
      <c r="E42" t="str">
        <f t="shared" si="2"/>
        <v>12 Dec 2014</v>
      </c>
      <c r="F42" s="3">
        <f t="shared" si="1"/>
        <v>41985</v>
      </c>
    </row>
    <row r="43" spans="1:6" ht="25.5">
      <c r="A43" s="2" t="s">
        <v>86</v>
      </c>
      <c r="B43" s="2" t="s">
        <v>87</v>
      </c>
      <c r="C43" s="2" t="s">
        <v>88</v>
      </c>
      <c r="E43" t="str">
        <f t="shared" si="2"/>
        <v>28 Feb 2013</v>
      </c>
      <c r="F43" s="3">
        <f t="shared" si="1"/>
        <v>41333</v>
      </c>
    </row>
    <row r="44" spans="1:6" ht="12.75">
      <c r="A44" s="2" t="s">
        <v>89</v>
      </c>
      <c r="B44" s="2" t="s">
        <v>87</v>
      </c>
      <c r="C44" s="2" t="s">
        <v>90</v>
      </c>
      <c r="E44" t="str">
        <f t="shared" si="2"/>
        <v>26 Mar 2013</v>
      </c>
      <c r="F44" s="3">
        <f t="shared" si="1"/>
        <v>41359</v>
      </c>
    </row>
    <row r="45" spans="1:6" ht="25.5">
      <c r="A45" s="2" t="s">
        <v>91</v>
      </c>
      <c r="B45" s="2" t="s">
        <v>36</v>
      </c>
      <c r="C45" s="2" t="s">
        <v>92</v>
      </c>
      <c r="E45" t="str">
        <f t="shared" si="2"/>
        <v>03 Apr 2013</v>
      </c>
      <c r="F45" s="3">
        <f t="shared" si="1"/>
        <v>41367</v>
      </c>
    </row>
    <row r="46" spans="1:6" ht="25.5">
      <c r="A46" s="2" t="s">
        <v>93</v>
      </c>
      <c r="B46" s="2" t="s">
        <v>87</v>
      </c>
      <c r="C46" s="2" t="s">
        <v>94</v>
      </c>
      <c r="E46" t="str">
        <f t="shared" si="2"/>
        <v>02 Aug 2013</v>
      </c>
      <c r="F46" s="3">
        <f t="shared" si="1"/>
        <v>41488</v>
      </c>
    </row>
    <row r="47" spans="1:6" ht="12.75">
      <c r="A47" s="2" t="s">
        <v>27</v>
      </c>
      <c r="B47" s="2" t="s">
        <v>12</v>
      </c>
      <c r="C47" s="2" t="s">
        <v>28</v>
      </c>
      <c r="E47" t="str">
        <f t="shared" si="2"/>
        <v>23 Aug 2013</v>
      </c>
      <c r="F47" s="3">
        <f t="shared" si="1"/>
        <v>41509</v>
      </c>
    </row>
    <row r="48" spans="1:6" ht="25.5">
      <c r="A48" s="2" t="s">
        <v>95</v>
      </c>
      <c r="B48" s="2" t="s">
        <v>15</v>
      </c>
      <c r="C48" s="2" t="s">
        <v>96</v>
      </c>
      <c r="E48" t="str">
        <f t="shared" si="2"/>
        <v>09 Dec 2013</v>
      </c>
      <c r="F48" s="3">
        <f t="shared" si="1"/>
        <v>41617</v>
      </c>
    </row>
    <row r="49" spans="1:6" ht="12.75">
      <c r="A49" s="2" t="s">
        <v>97</v>
      </c>
      <c r="B49" s="2" t="s">
        <v>59</v>
      </c>
      <c r="C49" s="2" t="s">
        <v>98</v>
      </c>
      <c r="E49" t="str">
        <f t="shared" si="2"/>
        <v>09 Mar 2012</v>
      </c>
      <c r="F49" s="3">
        <f t="shared" si="1"/>
        <v>40977</v>
      </c>
    </row>
    <row r="50" spans="1:6" ht="25.5">
      <c r="A50" s="2" t="s">
        <v>99</v>
      </c>
      <c r="B50" s="2" t="s">
        <v>12</v>
      </c>
      <c r="C50" s="2" t="s">
        <v>100</v>
      </c>
      <c r="E50" t="str">
        <f t="shared" si="2"/>
        <v>12 Mar 2012</v>
      </c>
      <c r="F50" s="3">
        <f t="shared" si="1"/>
        <v>40980</v>
      </c>
    </row>
    <row r="51" spans="1:6" ht="12.75">
      <c r="A51" s="2" t="s">
        <v>101</v>
      </c>
      <c r="B51" s="2" t="s">
        <v>87</v>
      </c>
      <c r="C51" s="2" t="s">
        <v>102</v>
      </c>
      <c r="E51" t="str">
        <f t="shared" si="2"/>
        <v>21 Mar 2012</v>
      </c>
      <c r="F51" s="3">
        <f t="shared" si="1"/>
        <v>40989</v>
      </c>
    </row>
    <row r="52" spans="1:6" ht="12.75">
      <c r="A52" s="2" t="s">
        <v>103</v>
      </c>
      <c r="B52" s="2" t="s">
        <v>6</v>
      </c>
      <c r="C52" s="2" t="s">
        <v>104</v>
      </c>
      <c r="E52" t="str">
        <f t="shared" si="2"/>
        <v>31 Jul 2012</v>
      </c>
      <c r="F52" s="3">
        <f t="shared" si="1"/>
        <v>41121</v>
      </c>
    </row>
    <row r="53" spans="1:6" ht="25.5">
      <c r="A53" s="2" t="s">
        <v>105</v>
      </c>
      <c r="B53" s="2" t="s">
        <v>106</v>
      </c>
      <c r="C53" s="2" t="s">
        <v>107</v>
      </c>
      <c r="E53" t="str">
        <f t="shared" si="2"/>
        <v>03 Sep 2012</v>
      </c>
      <c r="F53" s="3">
        <f t="shared" si="1"/>
        <v>41155</v>
      </c>
    </row>
    <row r="54" spans="1:6" ht="25.5">
      <c r="A54" s="2" t="s">
        <v>108</v>
      </c>
      <c r="B54" s="2" t="s">
        <v>12</v>
      </c>
      <c r="C54" s="2" t="s">
        <v>109</v>
      </c>
      <c r="E54" t="str">
        <f t="shared" si="2"/>
        <v>06 Sep 2012</v>
      </c>
      <c r="F54" s="3">
        <f t="shared" si="1"/>
        <v>41158</v>
      </c>
    </row>
    <row r="55" spans="1:6" ht="12.75">
      <c r="A55" s="2" t="s">
        <v>110</v>
      </c>
      <c r="B55" s="2" t="s">
        <v>87</v>
      </c>
      <c r="C55" s="2" t="s">
        <v>111</v>
      </c>
      <c r="E55" t="str">
        <f t="shared" si="2"/>
        <v>04 Apr 2011</v>
      </c>
      <c r="F55" s="3">
        <f t="shared" si="1"/>
        <v>40637</v>
      </c>
    </row>
    <row r="56" spans="1:6" ht="12.75">
      <c r="A56" s="2" t="s">
        <v>112</v>
      </c>
      <c r="B56" s="2" t="s">
        <v>12</v>
      </c>
      <c r="C56" s="2" t="s">
        <v>113</v>
      </c>
      <c r="E56" t="str">
        <f t="shared" si="2"/>
        <v>03 Jun 2011</v>
      </c>
      <c r="F56" s="3">
        <f t="shared" si="1"/>
        <v>40697</v>
      </c>
    </row>
    <row r="57" spans="1:6" ht="25.5">
      <c r="A57" s="2" t="s">
        <v>114</v>
      </c>
      <c r="B57" s="2" t="s">
        <v>12</v>
      </c>
      <c r="C57" s="2" t="s">
        <v>115</v>
      </c>
      <c r="E57" t="str">
        <f t="shared" si="2"/>
        <v>29 Jul 2011</v>
      </c>
      <c r="F57" s="3">
        <f t="shared" si="1"/>
        <v>40753</v>
      </c>
    </row>
    <row r="58" spans="1:6" ht="12.75">
      <c r="A58" s="2" t="s">
        <v>56</v>
      </c>
      <c r="B58" s="2" t="s">
        <v>6</v>
      </c>
      <c r="C58" s="2" t="s">
        <v>116</v>
      </c>
      <c r="E58" t="str">
        <f t="shared" si="2"/>
        <v>31 Aug 2011</v>
      </c>
      <c r="F58" s="3">
        <f t="shared" si="1"/>
        <v>40786</v>
      </c>
    </row>
    <row r="59" spans="1:6" ht="25.5">
      <c r="A59" s="2" t="s">
        <v>117</v>
      </c>
      <c r="B59" s="2" t="s">
        <v>21</v>
      </c>
      <c r="C59" s="2" t="s">
        <v>118</v>
      </c>
      <c r="E59" t="str">
        <f t="shared" si="2"/>
        <v>20 Sep 2011</v>
      </c>
      <c r="F59" s="3">
        <f t="shared" si="1"/>
        <v>40806</v>
      </c>
    </row>
    <row r="60" spans="1:6" ht="25.5">
      <c r="A60" s="2" t="s">
        <v>119</v>
      </c>
      <c r="B60" s="2" t="s">
        <v>36</v>
      </c>
      <c r="C60" s="2" t="s">
        <v>120</v>
      </c>
      <c r="E60" t="str">
        <f t="shared" si="2"/>
        <v>28 Dec 2011</v>
      </c>
      <c r="F60" s="3">
        <f t="shared" si="1"/>
        <v>40905</v>
      </c>
    </row>
    <row r="61" spans="1:6" ht="12.75">
      <c r="A61" s="2" t="s">
        <v>121</v>
      </c>
      <c r="B61" s="2" t="s">
        <v>21</v>
      </c>
      <c r="C61" s="2" t="s">
        <v>122</v>
      </c>
      <c r="E61" t="str">
        <f t="shared" si="2"/>
        <v>18 Feb 2010</v>
      </c>
      <c r="F61" s="3">
        <f t="shared" si="1"/>
        <v>40227</v>
      </c>
    </row>
    <row r="62" spans="1:6" ht="12.75">
      <c r="A62" s="2" t="s">
        <v>123</v>
      </c>
      <c r="B62" s="2" t="s">
        <v>21</v>
      </c>
      <c r="C62" s="2" t="s">
        <v>122</v>
      </c>
      <c r="E62" t="str">
        <f t="shared" si="2"/>
        <v>20 Jul 2010</v>
      </c>
      <c r="F62" s="3">
        <f t="shared" si="1"/>
        <v>40379</v>
      </c>
    </row>
    <row r="63" spans="1:6" ht="12.75">
      <c r="A63" s="2" t="s">
        <v>124</v>
      </c>
      <c r="B63" s="2" t="s">
        <v>6</v>
      </c>
      <c r="C63" s="2" t="s">
        <v>125</v>
      </c>
      <c r="E63" t="str">
        <f t="shared" si="2"/>
        <v>25 Aug 2010</v>
      </c>
      <c r="F63" s="3">
        <f t="shared" si="1"/>
        <v>40415</v>
      </c>
    </row>
    <row r="64" spans="1:6" ht="12.75">
      <c r="A64" s="2" t="s">
        <v>126</v>
      </c>
      <c r="B64" s="2" t="s">
        <v>21</v>
      </c>
      <c r="C64" s="2" t="s">
        <v>127</v>
      </c>
      <c r="E64" t="str">
        <f t="shared" si="2"/>
        <v>26 Aug 2010</v>
      </c>
      <c r="F64" s="3">
        <f t="shared" si="1"/>
        <v>40416</v>
      </c>
    </row>
    <row r="65" spans="1:6" ht="12.75">
      <c r="A65" s="2" t="s">
        <v>128</v>
      </c>
      <c r="B65" s="2" t="s">
        <v>36</v>
      </c>
      <c r="C65" s="2" t="s">
        <v>129</v>
      </c>
      <c r="E65" t="str">
        <f t="shared" si="2"/>
        <v>30 Sep 2010</v>
      </c>
      <c r="F65" s="3">
        <f t="shared" si="1"/>
        <v>40451</v>
      </c>
    </row>
    <row r="66" spans="1:6" ht="12.75">
      <c r="A66" s="2" t="s">
        <v>130</v>
      </c>
      <c r="B66" s="2" t="s">
        <v>36</v>
      </c>
      <c r="C66" s="2" t="s">
        <v>131</v>
      </c>
      <c r="E66" t="str">
        <f t="shared" si="2"/>
        <v>20 Dec 2010</v>
      </c>
      <c r="F66" s="3">
        <f t="shared" si="1"/>
        <v>40532</v>
      </c>
    </row>
    <row r="67" spans="1:6" ht="12.75">
      <c r="A67" s="2" t="s">
        <v>132</v>
      </c>
      <c r="B67" s="2" t="s">
        <v>133</v>
      </c>
      <c r="C67" s="2" t="s">
        <v>122</v>
      </c>
      <c r="D67" t="s">
        <v>134</v>
      </c>
      <c r="E67" t="str">
        <f t="shared" si="2"/>
        <v>18 Feb 2009</v>
      </c>
      <c r="F67" s="3">
        <f t="shared" si="1"/>
        <v>39862</v>
      </c>
    </row>
    <row r="68" spans="1:6" ht="12.75">
      <c r="A68" s="2" t="s">
        <v>135</v>
      </c>
      <c r="B68" s="2" t="s">
        <v>36</v>
      </c>
      <c r="C68" s="2" t="s">
        <v>122</v>
      </c>
      <c r="D68" t="s">
        <v>136</v>
      </c>
      <c r="E68" t="str">
        <f t="shared" si="2"/>
        <v>03 Jun 2009</v>
      </c>
      <c r="F68" s="3">
        <f t="shared" si="1"/>
        <v>39967</v>
      </c>
    </row>
    <row r="69" spans="1:6" ht="12.75">
      <c r="A69" s="2" t="s">
        <v>137</v>
      </c>
      <c r="B69" s="2" t="s">
        <v>15</v>
      </c>
      <c r="C69" s="2" t="s">
        <v>122</v>
      </c>
      <c r="D69" t="s">
        <v>138</v>
      </c>
      <c r="E69" t="str">
        <f t="shared" si="2"/>
        <v>28 Jul 2009</v>
      </c>
      <c r="F69" s="3">
        <f t="shared" si="1"/>
        <v>40022</v>
      </c>
    </row>
    <row r="70" spans="1:6" ht="12.75">
      <c r="A70" s="2" t="s">
        <v>139</v>
      </c>
      <c r="B70" s="2" t="s">
        <v>39</v>
      </c>
      <c r="C70" s="2" t="s">
        <v>140</v>
      </c>
      <c r="D70" t="s">
        <v>141</v>
      </c>
      <c r="E70" t="str">
        <f t="shared" si="2"/>
        <v>12 Oct 2009</v>
      </c>
      <c r="F70" s="3">
        <f t="shared" si="1"/>
        <v>40098</v>
      </c>
    </row>
    <row r="71" spans="1:6" ht="12.75">
      <c r="A71" s="2" t="s">
        <v>142</v>
      </c>
      <c r="B71" s="2" t="s">
        <v>15</v>
      </c>
      <c r="C71" s="2" t="s">
        <v>143</v>
      </c>
      <c r="D71" t="s">
        <v>144</v>
      </c>
      <c r="E71" t="str">
        <f t="shared" si="2"/>
        <v>26 Sep 2008</v>
      </c>
      <c r="F71" s="3">
        <f t="shared" si="1"/>
        <v>39717</v>
      </c>
    </row>
    <row r="72" spans="1:6" ht="12.75">
      <c r="A72" s="2" t="s">
        <v>145</v>
      </c>
      <c r="B72" s="2" t="s">
        <v>87</v>
      </c>
      <c r="C72" s="2" t="s">
        <v>143</v>
      </c>
      <c r="D72" t="s">
        <v>146</v>
      </c>
      <c r="E72" t="str">
        <f t="shared" si="2"/>
        <v>03 Oct 2008</v>
      </c>
      <c r="F72" s="3">
        <f t="shared" si="1"/>
        <v>39724</v>
      </c>
    </row>
    <row r="73" spans="1:6" ht="12.75">
      <c r="A73" s="2" t="s">
        <v>147</v>
      </c>
      <c r="B73" s="2" t="s">
        <v>148</v>
      </c>
      <c r="C73" s="2" t="s">
        <v>143</v>
      </c>
      <c r="D73" t="s">
        <v>149</v>
      </c>
      <c r="E73" t="str">
        <f t="shared" si="2"/>
        <v>06 Nov 2008</v>
      </c>
      <c r="F73" s="3">
        <f t="shared" si="1"/>
        <v>39758</v>
      </c>
    </row>
    <row r="74" spans="1:6" ht="12.75">
      <c r="A74" s="2" t="s">
        <v>150</v>
      </c>
      <c r="B74" s="2" t="s">
        <v>87</v>
      </c>
      <c r="C74" s="2" t="s">
        <v>151</v>
      </c>
      <c r="D74" t="s">
        <v>152</v>
      </c>
      <c r="E74" t="str">
        <f t="shared" si="2"/>
        <v>03 Dec 2008</v>
      </c>
      <c r="F74" s="3">
        <f t="shared" si="1"/>
        <v>39785</v>
      </c>
    </row>
    <row r="77" spans="1:6" ht="12.75">
      <c r="A77" s="1">
        <v>42284</v>
      </c>
      <c r="B77" s="4">
        <v>0.4375</v>
      </c>
      <c r="C77" t="s">
        <v>153</v>
      </c>
      <c r="F77" s="1">
        <v>42284</v>
      </c>
    </row>
  </sheetData>
  <sheetProtection selectLockedCells="1" selectUnlockedCells="1"/>
  <printOptions/>
  <pageMargins left="0.37083333333333335" right="0.3090277777777778" top="0.7749999999999999" bottom="0.4576388888888889" header="0.5375" footer="0.5118055555555555"/>
  <pageSetup firstPageNumber="1" useFirstPageNumber="1" fitToHeight="0" fitToWidth="1" horizontalDpi="300" verticalDpi="300" orientation="portrait" paperSize="9"/>
  <headerFooter alignWithMargins="0">
    <oddHeader>&amp;C&amp;A&amp;RPage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5" zoomScaleNormal="95" workbookViewId="0" topLeftCell="A1">
      <selection activeCell="A39" sqref="A39"/>
    </sheetView>
  </sheetViews>
  <sheetFormatPr defaultColWidth="16.00390625" defaultRowHeight="12.75"/>
  <cols>
    <col min="1" max="3" width="16.8515625" style="0" customWidth="1"/>
    <col min="4" max="4" width="63.7109375" style="0" customWidth="1"/>
    <col min="5" max="16384" width="16.8515625" style="0" customWidth="1"/>
  </cols>
  <sheetData>
    <row r="1" spans="1:4" ht="25.5">
      <c r="A1" s="5" t="s">
        <v>154</v>
      </c>
      <c r="B1" s="2" t="s">
        <v>155</v>
      </c>
      <c r="C1" s="2" t="s">
        <v>156</v>
      </c>
      <c r="D1" s="2" t="s">
        <v>4</v>
      </c>
    </row>
    <row r="2" spans="1:4" ht="25.5">
      <c r="A2" s="5" t="s">
        <v>157</v>
      </c>
      <c r="B2" s="2" t="s">
        <v>155</v>
      </c>
      <c r="C2" s="2" t="s">
        <v>158</v>
      </c>
      <c r="D2" s="2" t="s">
        <v>7</v>
      </c>
    </row>
    <row r="3" spans="1:4" ht="25.5">
      <c r="A3" s="5" t="s">
        <v>159</v>
      </c>
      <c r="B3" s="2" t="s">
        <v>155</v>
      </c>
      <c r="C3" s="2" t="s">
        <v>160</v>
      </c>
      <c r="D3" s="2" t="s">
        <v>10</v>
      </c>
    </row>
    <row r="4" spans="1:4" ht="25.5">
      <c r="A4" s="5" t="s">
        <v>161</v>
      </c>
      <c r="B4" s="2" t="s">
        <v>155</v>
      </c>
      <c r="C4" s="2" t="s">
        <v>162</v>
      </c>
      <c r="D4" s="2" t="s">
        <v>13</v>
      </c>
    </row>
    <row r="5" spans="1:4" ht="25.5">
      <c r="A5" s="5" t="s">
        <v>163</v>
      </c>
      <c r="B5" s="2" t="s">
        <v>155</v>
      </c>
      <c r="C5" s="2" t="s">
        <v>164</v>
      </c>
      <c r="D5" s="2" t="s">
        <v>16</v>
      </c>
    </row>
    <row r="6" spans="1:4" ht="25.5">
      <c r="A6" s="5" t="s">
        <v>165</v>
      </c>
      <c r="B6" s="2" t="s">
        <v>155</v>
      </c>
      <c r="C6" s="2" t="s">
        <v>166</v>
      </c>
      <c r="D6" s="2" t="s">
        <v>19</v>
      </c>
    </row>
    <row r="7" spans="1:4" ht="25.5">
      <c r="A7" s="5" t="s">
        <v>167</v>
      </c>
      <c r="B7" s="2" t="s">
        <v>155</v>
      </c>
      <c r="C7" s="2" t="s">
        <v>168</v>
      </c>
      <c r="D7" s="2" t="s">
        <v>66</v>
      </c>
    </row>
    <row r="8" spans="1:4" ht="25.5">
      <c r="A8" s="5" t="s">
        <v>169</v>
      </c>
      <c r="B8" s="2" t="s">
        <v>155</v>
      </c>
      <c r="C8" s="2" t="s">
        <v>170</v>
      </c>
      <c r="D8" s="2" t="s">
        <v>68</v>
      </c>
    </row>
    <row r="9" spans="1:4" ht="25.5">
      <c r="A9" s="5" t="s">
        <v>171</v>
      </c>
      <c r="B9" s="2" t="s">
        <v>155</v>
      </c>
      <c r="C9" s="2" t="s">
        <v>172</v>
      </c>
      <c r="D9" s="2" t="s">
        <v>70</v>
      </c>
    </row>
    <row r="10" spans="1:4" ht="24.75">
      <c r="A10" s="5" t="s">
        <v>173</v>
      </c>
      <c r="B10" s="2" t="s">
        <v>155</v>
      </c>
      <c r="C10" s="2" t="s">
        <v>174</v>
      </c>
      <c r="D10" s="2" t="s">
        <v>73</v>
      </c>
    </row>
    <row r="11" spans="1:4" ht="24.75">
      <c r="A11" s="5" t="s">
        <v>175</v>
      </c>
      <c r="B11" s="2" t="s">
        <v>155</v>
      </c>
      <c r="C11" s="2" t="s">
        <v>174</v>
      </c>
      <c r="D11" s="2" t="s">
        <v>176</v>
      </c>
    </row>
    <row r="12" spans="1:4" ht="24.75">
      <c r="A12" s="5" t="s">
        <v>177</v>
      </c>
      <c r="B12" s="2" t="s">
        <v>155</v>
      </c>
      <c r="C12" s="2" t="s">
        <v>178</v>
      </c>
      <c r="D12" s="2" t="s">
        <v>179</v>
      </c>
    </row>
  </sheetData>
  <sheetProtection selectLockedCells="1" selectUnlockedCells="1"/>
  <printOptions/>
  <pageMargins left="0.37083333333333335" right="0.3090277777777778" top="0.7749999999999999" bottom="0.4576388888888889" header="0.5375" footer="0.5118055555555555"/>
  <pageSetup fitToHeight="0" fitToWidth="1" horizontalDpi="300" verticalDpi="300" orientation="portrait" paperSize="9"/>
  <headerFooter alignWithMargins="0">
    <oddHeader>&amp;C&amp;A&amp;RPage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5" zoomScaleNormal="95" workbookViewId="0" topLeftCell="A49">
      <selection activeCell="F65" sqref="F65"/>
    </sheetView>
  </sheetViews>
  <sheetFormatPr defaultColWidth="10.28125" defaultRowHeight="12.75"/>
  <cols>
    <col min="1" max="1" width="13.7109375" style="6" customWidth="1"/>
    <col min="2" max="2" width="13.00390625" style="7" customWidth="1"/>
    <col min="3" max="3" width="11.57421875" style="6" customWidth="1"/>
    <col min="4" max="4" width="15.57421875" style="6" customWidth="1"/>
    <col min="5" max="5" width="25.140625" style="6" customWidth="1"/>
    <col min="6" max="6" width="63.140625" style="6" customWidth="1"/>
    <col min="7" max="7" width="11.57421875" style="6" customWidth="1"/>
    <col min="8" max="8" width="18.8515625" style="6" customWidth="1"/>
    <col min="9" max="9" width="17.8515625" style="6" customWidth="1"/>
    <col min="10" max="16384" width="11.57421875" style="6" customWidth="1"/>
  </cols>
  <sheetData>
    <row r="1" spans="1:10" ht="12.75">
      <c r="A1" s="6" t="str">
        <f>MID(Raw!A1,5,15)</f>
        <v>4 Jul 2014</v>
      </c>
      <c r="B1" s="7">
        <f aca="true" t="shared" si="0" ref="B1:B12">IF(LEN(A1)&lt;10,VALUE(A1&amp;" 2015"),VALUE(A1))</f>
        <v>41824</v>
      </c>
      <c r="C1" s="8">
        <f>LEFT(Raw!C1,5)</f>
        <v>0</v>
      </c>
      <c r="D1" s="6" t="str">
        <f>LEFT(Raw!D1,FIND(":",Raw!D1,1))</f>
        <v>Funeral:</v>
      </c>
      <c r="E1" s="6" t="str">
        <f>MID(Raw!D1,(FIND(":",Raw!D1,1)+2),FIND(" - ",Raw!D1)-FIND(":",Raw!D1,1)-2)</f>
        <v>Joan Sutcliffe</v>
      </c>
      <c r="F1" s="6" t="str">
        <f>MID(Raw!D1,FIND("- ",Raw!D1)+2,99)</f>
        <v>SS. Mary and Monica Church, Bradford Old Road, Cottingley BD16 1SA </v>
      </c>
      <c r="H1" s="6" t="str">
        <f aca="true" t="shared" si="1" ref="H1:H21">LEFT(E1,J1)</f>
        <v>Joan </v>
      </c>
      <c r="I1" s="6" t="str">
        <f aca="true" t="shared" si="2" ref="I1:I21">RIGHT(E1,LEN(E1)-J1)</f>
        <v>Sutcliffe</v>
      </c>
      <c r="J1" s="6">
        <f aca="true" t="shared" si="3" ref="J1:J2">FIND(" ",E1)</f>
        <v>5</v>
      </c>
    </row>
    <row r="2" spans="1:10" ht="12.75">
      <c r="A2" s="6" t="str">
        <f>MID(Raw!A2,5,15)</f>
        <v>11 Sep 2014</v>
      </c>
      <c r="B2" s="7">
        <f t="shared" si="0"/>
        <v>41893</v>
      </c>
      <c r="C2" s="8">
        <f>LEFT(Raw!C2,5)</f>
        <v>0</v>
      </c>
      <c r="D2" s="6" t="str">
        <f>LEFT(Raw!D2,FIND(":",Raw!D2,1))</f>
        <v>Funeral:</v>
      </c>
      <c r="E2" s="6" t="str">
        <f>MID(Raw!D2,(FIND(":",Raw!D2,1)+2),FIND(" - ",Raw!D2)-FIND(":",Raw!D2,1)-2)</f>
        <v>Kenneth Peck</v>
      </c>
      <c r="F2" s="6" t="str">
        <f>MID(Raw!D2,FIND("- ",Raw!D2)+2,99)</f>
        <v>Sacred Heart Church, Nethermoor View, Bingley BD16 4HG </v>
      </c>
      <c r="H2" s="6" t="str">
        <f t="shared" si="1"/>
        <v>Kenneth </v>
      </c>
      <c r="I2" s="6" t="str">
        <f t="shared" si="2"/>
        <v>Peck</v>
      </c>
      <c r="J2" s="6">
        <f t="shared" si="3"/>
        <v>8</v>
      </c>
    </row>
    <row r="3" spans="1:10" ht="12.75">
      <c r="A3" s="6" t="str">
        <f>MID(Raw!A3,5,15)</f>
        <v>20 Jan 2015</v>
      </c>
      <c r="B3" s="7">
        <f t="shared" si="0"/>
        <v>42024</v>
      </c>
      <c r="C3" s="8">
        <f>LEFT(Raw!C3,5)</f>
        <v>0</v>
      </c>
      <c r="D3" s="6" t="str">
        <f>LEFT(Raw!D3,FIND(":",Raw!D3,1))</f>
        <v>Funeral Service:</v>
      </c>
      <c r="E3" s="6" t="str">
        <f>MID(Raw!D3,(FIND(":",Raw!D3,1)+2),FIND(" - ",Raw!D3)-FIND(":",Raw!D3,1)-2)</f>
        <v>Tadeusz (Ted) Lewandowski</v>
      </c>
      <c r="F3" s="6" t="str">
        <f>MID(Raw!D3,FIND("- ",Raw!D3)+2,99)</f>
        <v>SS. Mary and Monica Church, Bradford Old Road, Cottingley BD16 1SA </v>
      </c>
      <c r="H3" s="6" t="str">
        <f t="shared" si="1"/>
        <v>Tadeusz (Ted) </v>
      </c>
      <c r="I3" s="6" t="str">
        <f t="shared" si="2"/>
        <v>Lewandowski</v>
      </c>
      <c r="J3" s="6">
        <v>14</v>
      </c>
    </row>
    <row r="4" spans="1:10" ht="12.75">
      <c r="A4" s="6" t="str">
        <f>MID(Raw!A4,5,15)</f>
        <v>1 Apr 2015</v>
      </c>
      <c r="B4" s="7">
        <f t="shared" si="0"/>
        <v>42095</v>
      </c>
      <c r="C4" s="8">
        <f>LEFT(Raw!C4,5)</f>
        <v>0</v>
      </c>
      <c r="D4" s="6" t="str">
        <f>LEFT(Raw!D4,FIND(":",Raw!D4,1))</f>
        <v>Funeral Service:</v>
      </c>
      <c r="E4" s="6" t="str">
        <f>MID(Raw!D4,(FIND(":",Raw!D4,1)+2),FIND(" - ",Raw!D4)-FIND(":",Raw!D4,1)-2)</f>
        <v>Arnold Spencer</v>
      </c>
      <c r="F4" s="6" t="str">
        <f>MID(Raw!D4,FIND("- ",Raw!D4)+2,99)</f>
        <v>Sacred Heart Church, Nethermoor View, Bingley BD16 4H </v>
      </c>
      <c r="H4" s="6" t="str">
        <f t="shared" si="1"/>
        <v>Arnold </v>
      </c>
      <c r="I4" s="6" t="str">
        <f t="shared" si="2"/>
        <v>Spencer</v>
      </c>
      <c r="J4" s="6">
        <f aca="true" t="shared" si="4" ref="J4:J21">FIND(" ",E4)</f>
        <v>7</v>
      </c>
    </row>
    <row r="5" spans="1:10" ht="12.75">
      <c r="A5" s="6" t="str">
        <f>MID(Raw!A5,5,15)</f>
        <v>21 May 2015</v>
      </c>
      <c r="B5" s="7">
        <f t="shared" si="0"/>
        <v>42145</v>
      </c>
      <c r="C5" s="8">
        <f>LEFT(Raw!C5,5)</f>
        <v>0</v>
      </c>
      <c r="D5" s="6" t="str">
        <f>LEFT(Raw!D5,FIND(":",Raw!D5,1))</f>
        <v>Funeral Service:</v>
      </c>
      <c r="E5" s="6" t="str">
        <f>MID(Raw!D5,(FIND(":",Raw!D5,1)+2),FIND(" - ",Raw!D5)-FIND(":",Raw!D5,1)-2)</f>
        <v>Peter Erangey</v>
      </c>
      <c r="F5" s="6" t="str">
        <f>MID(Raw!D5,FIND("- ",Raw!D5)+2,99)</f>
        <v>Sacred Heart Church, Nethermoor View, Bingley BD16 4HG </v>
      </c>
      <c r="H5" s="6" t="str">
        <f t="shared" si="1"/>
        <v>Peter </v>
      </c>
      <c r="I5" s="6" t="str">
        <f t="shared" si="2"/>
        <v>Erangey</v>
      </c>
      <c r="J5" s="6">
        <f t="shared" si="4"/>
        <v>6</v>
      </c>
    </row>
    <row r="6" spans="1:10" ht="12.75">
      <c r="A6" s="6" t="str">
        <f>MID(Raw!A6,5,15)</f>
        <v>10 Aug 2015</v>
      </c>
      <c r="B6" s="7">
        <f t="shared" si="0"/>
        <v>42226</v>
      </c>
      <c r="C6" s="8">
        <f>LEFT(Raw!C6,5)</f>
        <v>0</v>
      </c>
      <c r="D6" s="6" t="str">
        <f>LEFT(Raw!D6,FIND(":",Raw!D6,1))</f>
        <v>Funeral :</v>
      </c>
      <c r="E6" s="6" t="str">
        <f>MID(Raw!D6,(FIND(":",Raw!D6,1)+2),FIND(" - ",Raw!D6)-FIND(":",Raw!D6,1)-2)</f>
        <v>George Hicks</v>
      </c>
      <c r="F6" s="6" t="str">
        <f>MID(Raw!D6,FIND("- ",Raw!D6)+2,99)</f>
        <v>Nab Wood Cemetery </v>
      </c>
      <c r="H6" s="6" t="str">
        <f t="shared" si="1"/>
        <v>George </v>
      </c>
      <c r="I6" s="6" t="str">
        <f t="shared" si="2"/>
        <v>Hicks</v>
      </c>
      <c r="J6" s="6">
        <f t="shared" si="4"/>
        <v>7</v>
      </c>
    </row>
    <row r="7" spans="1:10" ht="12.75">
      <c r="A7" s="6" t="str">
        <f>MID(Raw!A7,5,15)</f>
        <v>14 Jan</v>
      </c>
      <c r="B7" s="7">
        <f t="shared" si="0"/>
        <v>42018</v>
      </c>
      <c r="C7" s="8">
        <f>LEFT(Raw!C7,5)</f>
        <v>0</v>
      </c>
      <c r="D7" s="6" t="str">
        <f>LEFT(Raw!D7,FIND(":",Raw!D7,1))</f>
        <v>Requiem Mass:</v>
      </c>
      <c r="E7" s="6" t="str">
        <f>MID(Raw!D7,(FIND(":",Raw!D7,1)+2),FIND(" - ",Raw!D7)-FIND(":",Raw!D7,1)-2)</f>
        <v>Margaret Whitehead</v>
      </c>
      <c r="F7" s="6" t="str">
        <f>MID(Raw!D7,FIND("- ",Raw!D7)+2,99)</f>
        <v>SS. Mary and Monica Church, Bradford Old Road, Cottingley BD16 1SA </v>
      </c>
      <c r="H7" s="6" t="str">
        <f t="shared" si="1"/>
        <v>Margaret </v>
      </c>
      <c r="I7" s="6" t="str">
        <f t="shared" si="2"/>
        <v>Whitehead</v>
      </c>
      <c r="J7" s="6">
        <f t="shared" si="4"/>
        <v>9</v>
      </c>
    </row>
    <row r="8" spans="1:10" ht="12.75">
      <c r="A8" s="6" t="str">
        <f>MID(Raw!A8,5,15)</f>
        <v>10 Feb</v>
      </c>
      <c r="B8" s="7">
        <f t="shared" si="0"/>
        <v>42045</v>
      </c>
      <c r="C8" s="8">
        <f>LEFT(Raw!C8,5)</f>
        <v>0</v>
      </c>
      <c r="D8" s="6" t="str">
        <f>LEFT(Raw!D8,FIND(":",Raw!D8,1))</f>
        <v>Requiem Mass:</v>
      </c>
      <c r="E8" s="6" t="str">
        <f>MID(Raw!D8,(FIND(":",Raw!D8,1)+2),FIND(" - ",Raw!D8)-FIND(":",Raw!D8,1)-2)</f>
        <v>Cedric Wilson</v>
      </c>
      <c r="F8" s="6" t="str">
        <f>MID(Raw!D8,FIND("- ",Raw!D8)+2,99)</f>
        <v>SS. Mary and Monica Church, Bradford Old Road, Cottingley BD16 1SA </v>
      </c>
      <c r="H8" s="6" t="str">
        <f t="shared" si="1"/>
        <v>Cedric </v>
      </c>
      <c r="I8" s="6" t="str">
        <f t="shared" si="2"/>
        <v>Wilson</v>
      </c>
      <c r="J8" s="6">
        <f t="shared" si="4"/>
        <v>7</v>
      </c>
    </row>
    <row r="9" spans="1:10" ht="12.75">
      <c r="A9" s="6" t="str">
        <f>MID(Raw!A9,5,15)</f>
        <v>9 Mar</v>
      </c>
      <c r="B9" s="7">
        <f t="shared" si="0"/>
        <v>42072</v>
      </c>
      <c r="C9" s="8">
        <f>LEFT(Raw!C9,5)</f>
        <v>0</v>
      </c>
      <c r="D9" s="6" t="str">
        <f>LEFT(Raw!D9,FIND(":",Raw!D9,1))</f>
        <v>Requiem Mass:</v>
      </c>
      <c r="E9" s="6" t="str">
        <f>MID(Raw!D9,(FIND(":",Raw!D9,1)+2),FIND(" - ",Raw!D9)-FIND(":",Raw!D9,1)-2)</f>
        <v>Gerard Anryszewski</v>
      </c>
      <c r="F9" s="6" t="str">
        <f>MID(Raw!D9,FIND("- ",Raw!D9)+2,99)</f>
        <v>SS. Mary and Monica Church, Bradford Old Road, Cottingley BD16 1SA </v>
      </c>
      <c r="H9" s="6" t="str">
        <f t="shared" si="1"/>
        <v>Gerard </v>
      </c>
      <c r="I9" s="6" t="str">
        <f t="shared" si="2"/>
        <v>Anryszewski</v>
      </c>
      <c r="J9" s="6">
        <f t="shared" si="4"/>
        <v>7</v>
      </c>
    </row>
    <row r="10" spans="1:10" ht="12.75">
      <c r="A10" s="6" t="str">
        <f>MID(Raw!A10,5,15)</f>
        <v>6 May</v>
      </c>
      <c r="B10" s="7">
        <f t="shared" si="0"/>
        <v>42130</v>
      </c>
      <c r="C10" s="8">
        <f>LEFT(Raw!C10,5)</f>
        <v>0</v>
      </c>
      <c r="D10" s="6" t="str">
        <f>LEFT(Raw!D10,FIND(":",Raw!D10,1))</f>
        <v>Requiem Mass:</v>
      </c>
      <c r="E10" s="6" t="str">
        <f>MID(Raw!D10,(FIND(":",Raw!D10,1)+2),FIND(" - ",Raw!D10)-FIND(":",Raw!D10,1)-2)</f>
        <v>Helena Golab</v>
      </c>
      <c r="F10" s="6" t="str">
        <f>MID(Raw!D10,FIND("- ",Raw!D10)+2,99)</f>
        <v>SS. Mary and Monica Church, Bradford Old Road, Cottingley BD16 1SA </v>
      </c>
      <c r="H10" s="6" t="str">
        <f t="shared" si="1"/>
        <v>Helena </v>
      </c>
      <c r="I10" s="6" t="str">
        <f t="shared" si="2"/>
        <v>Golab</v>
      </c>
      <c r="J10" s="6">
        <f t="shared" si="4"/>
        <v>7</v>
      </c>
    </row>
    <row r="11" spans="1:10" ht="12.75">
      <c r="A11" s="6" t="str">
        <f>MID(Raw!A11,5,15)</f>
        <v>14 Aug</v>
      </c>
      <c r="B11" s="7">
        <f t="shared" si="0"/>
        <v>42230</v>
      </c>
      <c r="C11" s="8">
        <f>LEFT(Raw!C11,5)</f>
        <v>0</v>
      </c>
      <c r="D11" s="6" t="str">
        <f>LEFT(Raw!D11,FIND(":",Raw!D11,1))</f>
        <v>Requiem Mass:</v>
      </c>
      <c r="E11" s="6" t="str">
        <f>MID(Raw!D11,(FIND(":",Raw!D11,1)+2),FIND(" - ",Raw!D11)-FIND(":",Raw!D11,1)-2)</f>
        <v>Luisa Misiurak</v>
      </c>
      <c r="F11" s="6" t="str">
        <f>MID(Raw!D11,FIND("- ",Raw!D11)+2,99)</f>
        <v>Sacred Heart Church, Nethermoor View, Bingley BD16 4HG </v>
      </c>
      <c r="H11" s="6" t="str">
        <f t="shared" si="1"/>
        <v>Luisa </v>
      </c>
      <c r="I11" s="6" t="str">
        <f t="shared" si="2"/>
        <v>Misiurak</v>
      </c>
      <c r="J11" s="6">
        <f t="shared" si="4"/>
        <v>6</v>
      </c>
    </row>
    <row r="12" spans="1:10" ht="12.75">
      <c r="A12" s="6" t="str">
        <f>MID(Raw!A12,5,15)</f>
        <v>9 Oct</v>
      </c>
      <c r="B12" s="7">
        <f t="shared" si="0"/>
        <v>42286</v>
      </c>
      <c r="C12" s="8">
        <f>LEFT(Raw!C12,5)</f>
        <v>0</v>
      </c>
      <c r="D12" s="6" t="str">
        <f>LEFT(Raw!D12,FIND(":",Raw!D12,1))</f>
        <v>Requiem Mass:</v>
      </c>
      <c r="E12" s="6" t="str">
        <f>MID(Raw!D12,(FIND(":",Raw!D12,1)+2),FIND(" - ",Raw!D12)-FIND(":",Raw!D12,1)-2)</f>
        <v>Edwin Clegg</v>
      </c>
      <c r="F12" s="6" t="str">
        <f>MID(Raw!D12,FIND("- ",Raw!D12)+2,99)</f>
        <v>Sacred Heart Church, Nethermoor View, Bingley BD16 4HG </v>
      </c>
      <c r="H12" s="6" t="str">
        <f t="shared" si="1"/>
        <v>Edwin </v>
      </c>
      <c r="I12" s="6" t="str">
        <f t="shared" si="2"/>
        <v>Clegg</v>
      </c>
      <c r="J12" s="6">
        <f t="shared" si="4"/>
        <v>6</v>
      </c>
    </row>
    <row r="13" spans="1:10" ht="12.75">
      <c r="A13"/>
      <c r="B13" s="7">
        <v>42226</v>
      </c>
      <c r="C13" s="6" t="s">
        <v>18</v>
      </c>
      <c r="D13" s="6" t="s">
        <v>180</v>
      </c>
      <c r="E13" t="s">
        <v>181</v>
      </c>
      <c r="F13" s="6" t="s">
        <v>182</v>
      </c>
      <c r="H13" s="6" t="str">
        <f t="shared" si="1"/>
        <v>George </v>
      </c>
      <c r="I13" s="6" t="str">
        <f t="shared" si="2"/>
        <v>Hicks</v>
      </c>
      <c r="J13" s="6">
        <f t="shared" si="4"/>
        <v>7</v>
      </c>
    </row>
    <row r="14" spans="1:10" ht="12.75">
      <c r="A14"/>
      <c r="B14" s="7">
        <v>42376</v>
      </c>
      <c r="C14" s="6" t="s">
        <v>133</v>
      </c>
      <c r="D14" s="6" t="s">
        <v>183</v>
      </c>
      <c r="E14" t="s">
        <v>184</v>
      </c>
      <c r="F14" s="6" t="s">
        <v>185</v>
      </c>
      <c r="H14" s="6" t="str">
        <f t="shared" si="1"/>
        <v>Margaret </v>
      </c>
      <c r="I14" s="6" t="str">
        <f t="shared" si="2"/>
        <v>Lodge</v>
      </c>
      <c r="J14" s="6">
        <f t="shared" si="4"/>
        <v>9</v>
      </c>
    </row>
    <row r="15" spans="1:10" ht="12.75">
      <c r="A15"/>
      <c r="B15" s="7">
        <v>42377</v>
      </c>
      <c r="C15" s="6" t="s">
        <v>12</v>
      </c>
      <c r="D15" s="6" t="s">
        <v>183</v>
      </c>
      <c r="E15" t="s">
        <v>186</v>
      </c>
      <c r="F15" s="6" t="s">
        <v>187</v>
      </c>
      <c r="H15" s="6" t="str">
        <f t="shared" si="1"/>
        <v>Tommy </v>
      </c>
      <c r="I15" s="6" t="str">
        <f t="shared" si="2"/>
        <v>Sibson</v>
      </c>
      <c r="J15" s="6">
        <f t="shared" si="4"/>
        <v>6</v>
      </c>
    </row>
    <row r="16" spans="1:10" ht="12.75">
      <c r="A16"/>
      <c r="B16" s="7">
        <v>42380</v>
      </c>
      <c r="C16" s="6" t="s">
        <v>15</v>
      </c>
      <c r="D16" s="6" t="s">
        <v>183</v>
      </c>
      <c r="E16" t="s">
        <v>188</v>
      </c>
      <c r="F16" s="6" t="s">
        <v>187</v>
      </c>
      <c r="H16" s="6" t="str">
        <f t="shared" si="1"/>
        <v>Bernard </v>
      </c>
      <c r="I16" s="6" t="str">
        <f t="shared" si="2"/>
        <v>Palmer</v>
      </c>
      <c r="J16" s="6">
        <f t="shared" si="4"/>
        <v>8</v>
      </c>
    </row>
    <row r="17" spans="1:10" ht="12.75">
      <c r="A17"/>
      <c r="B17" s="7">
        <v>42438</v>
      </c>
      <c r="C17" s="6" t="s">
        <v>39</v>
      </c>
      <c r="D17" s="6" t="s">
        <v>183</v>
      </c>
      <c r="E17" t="s">
        <v>189</v>
      </c>
      <c r="F17" s="6" t="s">
        <v>185</v>
      </c>
      <c r="H17" s="6" t="str">
        <f t="shared" si="1"/>
        <v>David </v>
      </c>
      <c r="I17" s="6" t="str">
        <f t="shared" si="2"/>
        <v>Denby</v>
      </c>
      <c r="J17" s="6">
        <f t="shared" si="4"/>
        <v>6</v>
      </c>
    </row>
    <row r="18" spans="1:10" ht="12.75">
      <c r="A18"/>
      <c r="B18" s="7">
        <v>42443</v>
      </c>
      <c r="C18" s="6" t="s">
        <v>12</v>
      </c>
      <c r="D18" s="6" t="s">
        <v>190</v>
      </c>
      <c r="E18" t="s">
        <v>191</v>
      </c>
      <c r="F18" s="6" t="s">
        <v>185</v>
      </c>
      <c r="H18" s="6" t="str">
        <f t="shared" si="1"/>
        <v>Brian </v>
      </c>
      <c r="I18" s="6" t="str">
        <f t="shared" si="2"/>
        <v>Whitaker</v>
      </c>
      <c r="J18" s="6">
        <f t="shared" si="4"/>
        <v>6</v>
      </c>
    </row>
    <row r="19" spans="1:10" ht="12.75">
      <c r="A19"/>
      <c r="B19" s="7">
        <v>42452</v>
      </c>
      <c r="C19" s="6" t="s">
        <v>21</v>
      </c>
      <c r="D19" s="6" t="s">
        <v>183</v>
      </c>
      <c r="E19" t="s">
        <v>192</v>
      </c>
      <c r="F19" s="6" t="s">
        <v>185</v>
      </c>
      <c r="H19" s="6" t="str">
        <f t="shared" si="1"/>
        <v>David </v>
      </c>
      <c r="I19" s="6" t="str">
        <f t="shared" si="2"/>
        <v>Adams</v>
      </c>
      <c r="J19" s="6">
        <f t="shared" si="4"/>
        <v>6</v>
      </c>
    </row>
    <row r="20" spans="1:10" ht="12.75">
      <c r="A20"/>
      <c r="B20" s="7">
        <v>42489</v>
      </c>
      <c r="C20" s="6" t="s">
        <v>15</v>
      </c>
      <c r="D20" s="6" t="s">
        <v>183</v>
      </c>
      <c r="E20" t="s">
        <v>193</v>
      </c>
      <c r="F20" s="6" t="s">
        <v>185</v>
      </c>
      <c r="H20" s="6" t="str">
        <f t="shared" si="1"/>
        <v>Joan </v>
      </c>
      <c r="I20" s="6" t="str">
        <f t="shared" si="2"/>
        <v>Campbell</v>
      </c>
      <c r="J20" s="6">
        <f t="shared" si="4"/>
        <v>5</v>
      </c>
    </row>
    <row r="21" spans="1:10" ht="12.75">
      <c r="A21"/>
      <c r="B21" s="7">
        <v>42530</v>
      </c>
      <c r="C21" s="6" t="s">
        <v>12</v>
      </c>
      <c r="D21" s="6" t="s">
        <v>183</v>
      </c>
      <c r="E21" t="s">
        <v>194</v>
      </c>
      <c r="F21" s="6" t="s">
        <v>187</v>
      </c>
      <c r="H21" s="6" t="str">
        <f t="shared" si="1"/>
        <v>Dennis </v>
      </c>
      <c r="I21" s="6" t="str">
        <f t="shared" si="2"/>
        <v>Ransbey</v>
      </c>
      <c r="J21" s="6">
        <f t="shared" si="4"/>
        <v>7</v>
      </c>
    </row>
    <row r="22" spans="1:5" ht="12.75">
      <c r="A22"/>
      <c r="E22"/>
    </row>
    <row r="23" spans="1:10" ht="12.75">
      <c r="A23"/>
      <c r="B23" s="7">
        <v>42594</v>
      </c>
      <c r="C23" s="6" t="s">
        <v>106</v>
      </c>
      <c r="D23" s="6" t="s">
        <v>183</v>
      </c>
      <c r="E23" t="s">
        <v>195</v>
      </c>
      <c r="F23" s="6" t="s">
        <v>185</v>
      </c>
      <c r="H23" s="6" t="str">
        <f aca="true" t="shared" si="5" ref="H23:H24">LEFT(E23,J23)</f>
        <v>Margaret </v>
      </c>
      <c r="I23" s="6" t="str">
        <f aca="true" t="shared" si="6" ref="I23:I24">RIGHT(E23,LEN(E23)-J23)</f>
        <v>Towler</v>
      </c>
      <c r="J23" s="6">
        <f aca="true" t="shared" si="7" ref="J23:J24">FIND(" ",E23)</f>
        <v>9</v>
      </c>
    </row>
    <row r="24" spans="1:10" ht="12.75">
      <c r="A24"/>
      <c r="B24" s="7">
        <v>42648</v>
      </c>
      <c r="C24" s="6" t="s">
        <v>12</v>
      </c>
      <c r="D24" s="6" t="s">
        <v>180</v>
      </c>
      <c r="E24" t="s">
        <v>196</v>
      </c>
      <c r="F24" s="6" t="s">
        <v>185</v>
      </c>
      <c r="H24" s="6" t="str">
        <f t="shared" si="5"/>
        <v>Kathleen </v>
      </c>
      <c r="I24" s="6" t="str">
        <f t="shared" si="6"/>
        <v>Erangey</v>
      </c>
      <c r="J24" s="6">
        <f t="shared" si="7"/>
        <v>9</v>
      </c>
    </row>
    <row r="25" spans="1:5" ht="12.75">
      <c r="A25"/>
      <c r="E25" s="9"/>
    </row>
    <row r="26" spans="1:10" ht="12.75">
      <c r="A26"/>
      <c r="B26" s="7">
        <v>42692</v>
      </c>
      <c r="C26" s="6" t="s">
        <v>106</v>
      </c>
      <c r="D26" s="6" t="s">
        <v>183</v>
      </c>
      <c r="E26" t="s">
        <v>197</v>
      </c>
      <c r="F26" s="6" t="s">
        <v>187</v>
      </c>
      <c r="H26" s="6" t="str">
        <f aca="true" t="shared" si="8" ref="H26:H32">LEFT(E26,J26)</f>
        <v>Vincent </v>
      </c>
      <c r="I26" s="6" t="str">
        <f aca="true" t="shared" si="9" ref="I26:I51">RIGHT(E26,LEN(E26)-J26)</f>
        <v>Boyle</v>
      </c>
      <c r="J26" s="6">
        <f aca="true" t="shared" si="10" ref="J26:J35">FIND(" ",E26)</f>
        <v>8</v>
      </c>
    </row>
    <row r="27" spans="1:10" ht="12.75">
      <c r="A27"/>
      <c r="B27" s="7">
        <v>42719</v>
      </c>
      <c r="C27" s="6" t="s">
        <v>198</v>
      </c>
      <c r="D27" s="6" t="s">
        <v>190</v>
      </c>
      <c r="E27" t="s">
        <v>199</v>
      </c>
      <c r="F27" s="6" t="s">
        <v>187</v>
      </c>
      <c r="H27" s="6" t="str">
        <f t="shared" si="8"/>
        <v>John </v>
      </c>
      <c r="I27" s="6" t="str">
        <f t="shared" si="9"/>
        <v>Deeks</v>
      </c>
      <c r="J27" s="6">
        <f t="shared" si="10"/>
        <v>5</v>
      </c>
    </row>
    <row r="28" spans="1:10" ht="12.75">
      <c r="A28"/>
      <c r="B28" s="7">
        <v>42745</v>
      </c>
      <c r="C28" s="6" t="s">
        <v>15</v>
      </c>
      <c r="D28" s="6" t="s">
        <v>200</v>
      </c>
      <c r="E28" t="s">
        <v>201</v>
      </c>
      <c r="F28" s="6" t="s">
        <v>202</v>
      </c>
      <c r="H28" s="6" t="str">
        <f t="shared" si="8"/>
        <v>Harry </v>
      </c>
      <c r="I28" s="6" t="str">
        <f t="shared" si="9"/>
        <v>Kitchen</v>
      </c>
      <c r="J28" s="6">
        <f t="shared" si="10"/>
        <v>6</v>
      </c>
    </row>
    <row r="29" spans="1:10" ht="12.75">
      <c r="A29"/>
      <c r="B29" s="7">
        <v>42766</v>
      </c>
      <c r="C29" s="6" t="s">
        <v>203</v>
      </c>
      <c r="D29" s="6" t="s">
        <v>190</v>
      </c>
      <c r="E29" t="s">
        <v>204</v>
      </c>
      <c r="F29" s="6" t="s">
        <v>205</v>
      </c>
      <c r="H29" s="6" t="str">
        <f t="shared" si="8"/>
        <v>Phylis </v>
      </c>
      <c r="I29" s="6" t="str">
        <f t="shared" si="9"/>
        <v>Lanfranchi</v>
      </c>
      <c r="J29" s="6">
        <f t="shared" si="10"/>
        <v>7</v>
      </c>
    </row>
    <row r="30" spans="1:10" ht="12.75">
      <c r="A30"/>
      <c r="B30" s="7">
        <v>42811</v>
      </c>
      <c r="C30" s="6" t="s">
        <v>6</v>
      </c>
      <c r="D30" s="6" t="s">
        <v>183</v>
      </c>
      <c r="E30" t="s">
        <v>206</v>
      </c>
      <c r="F30" s="6" t="s">
        <v>187</v>
      </c>
      <c r="H30" s="6" t="str">
        <f t="shared" si="8"/>
        <v>Mary </v>
      </c>
      <c r="I30" s="6" t="str">
        <f t="shared" si="9"/>
        <v>Sesnan</v>
      </c>
      <c r="J30" s="6">
        <f t="shared" si="10"/>
        <v>5</v>
      </c>
    </row>
    <row r="31" spans="1:10" ht="12.75">
      <c r="A31"/>
      <c r="B31" s="7">
        <v>42857</v>
      </c>
      <c r="C31" s="6" t="s">
        <v>36</v>
      </c>
      <c r="D31" s="6" t="s">
        <v>183</v>
      </c>
      <c r="E31" t="s">
        <v>207</v>
      </c>
      <c r="F31" s="6" t="s">
        <v>187</v>
      </c>
      <c r="H31" s="6" t="str">
        <f t="shared" si="8"/>
        <v>Essie </v>
      </c>
      <c r="I31" s="6" t="str">
        <f t="shared" si="9"/>
        <v>Sheehan</v>
      </c>
      <c r="J31" s="6">
        <f t="shared" si="10"/>
        <v>6</v>
      </c>
    </row>
    <row r="32" spans="1:10" ht="12.75">
      <c r="A32"/>
      <c r="B32" s="7">
        <v>42860</v>
      </c>
      <c r="C32" s="6" t="s">
        <v>12</v>
      </c>
      <c r="D32" s="6" t="s">
        <v>183</v>
      </c>
      <c r="E32" t="s">
        <v>208</v>
      </c>
      <c r="F32" s="6" t="s">
        <v>187</v>
      </c>
      <c r="H32" s="6" t="str">
        <f t="shared" si="8"/>
        <v>Kenneth </v>
      </c>
      <c r="I32" s="6" t="str">
        <f t="shared" si="9"/>
        <v>Raistrick</v>
      </c>
      <c r="J32" s="6">
        <f t="shared" si="10"/>
        <v>8</v>
      </c>
    </row>
    <row r="33" spans="1:10" ht="12.75">
      <c r="A33"/>
      <c r="B33" s="7">
        <v>42912</v>
      </c>
      <c r="C33" s="6" t="s">
        <v>15</v>
      </c>
      <c r="D33" s="6" t="s">
        <v>183</v>
      </c>
      <c r="E33" t="s">
        <v>209</v>
      </c>
      <c r="H33" s="6" t="s">
        <v>210</v>
      </c>
      <c r="I33" s="6" t="str">
        <f t="shared" si="9"/>
        <v>Crowther</v>
      </c>
      <c r="J33" s="6">
        <f t="shared" si="10"/>
        <v>5</v>
      </c>
    </row>
    <row r="34" spans="1:10" ht="12.75">
      <c r="A34"/>
      <c r="B34" s="7">
        <v>42916</v>
      </c>
      <c r="C34" s="6" t="s">
        <v>59</v>
      </c>
      <c r="D34" s="6" t="s">
        <v>183</v>
      </c>
      <c r="E34" t="s">
        <v>211</v>
      </c>
      <c r="F34" s="6" t="s">
        <v>187</v>
      </c>
      <c r="H34" s="6" t="s">
        <v>212</v>
      </c>
      <c r="I34" s="6" t="str">
        <f t="shared" si="9"/>
        <v>Taylor</v>
      </c>
      <c r="J34" s="6">
        <f t="shared" si="10"/>
        <v>5</v>
      </c>
    </row>
    <row r="35" spans="1:10" ht="12.75">
      <c r="A35"/>
      <c r="B35" s="7">
        <v>42957</v>
      </c>
      <c r="C35" s="6" t="s">
        <v>21</v>
      </c>
      <c r="D35" s="6" t="s">
        <v>183</v>
      </c>
      <c r="E35" t="s">
        <v>213</v>
      </c>
      <c r="F35" s="6" t="s">
        <v>187</v>
      </c>
      <c r="H35" s="6" t="str">
        <f aca="true" t="shared" si="11" ref="H35:H51">LEFT(E35,J35)</f>
        <v>Elizabeth </v>
      </c>
      <c r="I35" s="6" t="str">
        <f t="shared" si="9"/>
        <v>Bell</v>
      </c>
      <c r="J35" s="6">
        <f t="shared" si="10"/>
        <v>10</v>
      </c>
    </row>
    <row r="36" spans="1:10" ht="12.75">
      <c r="A36"/>
      <c r="B36" s="7">
        <v>43029</v>
      </c>
      <c r="C36" s="6" t="s">
        <v>106</v>
      </c>
      <c r="D36" s="6" t="s">
        <v>183</v>
      </c>
      <c r="E36" t="s">
        <v>214</v>
      </c>
      <c r="F36" s="6" t="s">
        <v>187</v>
      </c>
      <c r="H36" s="6" t="str">
        <f t="shared" si="11"/>
        <v>Jean Chitchong </v>
      </c>
      <c r="I36" s="6" t="str">
        <f t="shared" si="9"/>
        <v>Thingee</v>
      </c>
      <c r="J36" s="6">
        <v>15</v>
      </c>
    </row>
    <row r="37" spans="1:10" ht="12.75">
      <c r="A37"/>
      <c r="B37" s="7">
        <v>43047</v>
      </c>
      <c r="C37" s="6" t="s">
        <v>15</v>
      </c>
      <c r="D37" s="6" t="s">
        <v>183</v>
      </c>
      <c r="E37" t="s">
        <v>215</v>
      </c>
      <c r="F37" s="6" t="s">
        <v>187</v>
      </c>
      <c r="H37" s="6" t="str">
        <f t="shared" si="11"/>
        <v>Patricia </v>
      </c>
      <c r="I37" s="6" t="str">
        <f t="shared" si="9"/>
        <v>Stapylton</v>
      </c>
      <c r="J37" s="6">
        <f aca="true" t="shared" si="12" ref="J37:J39">FIND(" ",E37)</f>
        <v>9</v>
      </c>
    </row>
    <row r="38" spans="1:10" ht="12.75">
      <c r="A38"/>
      <c r="B38" s="7">
        <v>43055</v>
      </c>
      <c r="C38" s="6" t="s">
        <v>216</v>
      </c>
      <c r="D38" s="6" t="s">
        <v>183</v>
      </c>
      <c r="E38" t="s">
        <v>217</v>
      </c>
      <c r="H38" s="6" t="str">
        <f t="shared" si="11"/>
        <v>Maria </v>
      </c>
      <c r="I38" s="6" t="str">
        <f t="shared" si="9"/>
        <v>Sands (nee Parylo)</v>
      </c>
      <c r="J38" s="6">
        <f t="shared" si="12"/>
        <v>6</v>
      </c>
    </row>
    <row r="39" spans="1:10" ht="12.75">
      <c r="A39"/>
      <c r="B39" s="7">
        <v>43090</v>
      </c>
      <c r="C39" s="6" t="s">
        <v>218</v>
      </c>
      <c r="D39" s="6" t="s">
        <v>183</v>
      </c>
      <c r="E39" t="s">
        <v>219</v>
      </c>
      <c r="F39" s="6" t="s">
        <v>187</v>
      </c>
      <c r="H39" s="6" t="str">
        <f t="shared" si="11"/>
        <v>Joyce </v>
      </c>
      <c r="I39" s="6" t="str">
        <f t="shared" si="9"/>
        <v>Keighley</v>
      </c>
      <c r="J39" s="6">
        <f t="shared" si="12"/>
        <v>6</v>
      </c>
    </row>
    <row r="40" spans="1:10" ht="12.75">
      <c r="A40"/>
      <c r="B40" s="7">
        <v>43108</v>
      </c>
      <c r="C40" s="6" t="s">
        <v>203</v>
      </c>
      <c r="D40" s="6" t="s">
        <v>183</v>
      </c>
      <c r="E40" t="s">
        <v>220</v>
      </c>
      <c r="F40" s="6" t="s">
        <v>221</v>
      </c>
      <c r="H40" s="6" t="str">
        <f t="shared" si="11"/>
        <v>Edwin Michael </v>
      </c>
      <c r="I40" s="6" t="str">
        <f t="shared" si="9"/>
        <v>Watson</v>
      </c>
      <c r="J40" s="6">
        <v>14</v>
      </c>
    </row>
    <row r="41" spans="1:10" ht="12.75">
      <c r="A41"/>
      <c r="B41" s="7">
        <v>43112</v>
      </c>
      <c r="C41" s="6" t="s">
        <v>15</v>
      </c>
      <c r="D41" s="6" t="s">
        <v>183</v>
      </c>
      <c r="E41" t="s">
        <v>222</v>
      </c>
      <c r="F41" s="6" t="s">
        <v>187</v>
      </c>
      <c r="H41" s="6" t="str">
        <f t="shared" si="11"/>
        <v>Michael </v>
      </c>
      <c r="I41" s="6" t="str">
        <f t="shared" si="9"/>
        <v>Conroy</v>
      </c>
      <c r="J41" s="6">
        <f aca="true" t="shared" si="13" ref="J41:J44">FIND(" ",E41)</f>
        <v>8</v>
      </c>
    </row>
    <row r="42" spans="1:10" ht="12.75">
      <c r="A42"/>
      <c r="B42" s="7">
        <v>43118</v>
      </c>
      <c r="C42" s="6" t="s">
        <v>223</v>
      </c>
      <c r="D42" s="6" t="s">
        <v>183</v>
      </c>
      <c r="E42" t="s">
        <v>224</v>
      </c>
      <c r="F42" s="6" t="s">
        <v>187</v>
      </c>
      <c r="H42" s="6" t="str">
        <f t="shared" si="11"/>
        <v>Nigel </v>
      </c>
      <c r="I42" s="6" t="str">
        <f t="shared" si="9"/>
        <v>Melaugh</v>
      </c>
      <c r="J42" s="6">
        <f t="shared" si="13"/>
        <v>6</v>
      </c>
    </row>
    <row r="43" spans="1:10" ht="12.75">
      <c r="A43"/>
      <c r="B43" s="7">
        <v>43129</v>
      </c>
      <c r="C43" s="6" t="s">
        <v>15</v>
      </c>
      <c r="D43" s="6" t="s">
        <v>183</v>
      </c>
      <c r="E43" t="s">
        <v>225</v>
      </c>
      <c r="F43" s="6" t="s">
        <v>187</v>
      </c>
      <c r="H43" s="6" t="str">
        <f t="shared" si="11"/>
        <v>Klara </v>
      </c>
      <c r="I43" s="6" t="str">
        <f t="shared" si="9"/>
        <v>Golab</v>
      </c>
      <c r="J43" s="6">
        <f t="shared" si="13"/>
        <v>6</v>
      </c>
    </row>
    <row r="44" spans="1:10" ht="12.75">
      <c r="A44"/>
      <c r="B44" s="7">
        <v>43140</v>
      </c>
      <c r="C44" s="6" t="s">
        <v>226</v>
      </c>
      <c r="D44" s="6" t="s">
        <v>183</v>
      </c>
      <c r="E44" t="s">
        <v>227</v>
      </c>
      <c r="F44" s="6" t="s">
        <v>187</v>
      </c>
      <c r="H44" s="6" t="str">
        <f t="shared" si="11"/>
        <v>John </v>
      </c>
      <c r="I44" s="6" t="str">
        <f t="shared" si="9"/>
        <v>Kenefick</v>
      </c>
      <c r="J44" s="6">
        <f t="shared" si="13"/>
        <v>5</v>
      </c>
    </row>
    <row r="45" spans="1:10" ht="12.75">
      <c r="A45"/>
      <c r="B45" s="7">
        <v>43152</v>
      </c>
      <c r="C45" s="6" t="s">
        <v>12</v>
      </c>
      <c r="D45" s="6" t="s">
        <v>228</v>
      </c>
      <c r="E45" t="s">
        <v>229</v>
      </c>
      <c r="F45" s="6" t="s">
        <v>187</v>
      </c>
      <c r="H45" s="6" t="str">
        <f t="shared" si="11"/>
        <v>Arthur (Danny) </v>
      </c>
      <c r="I45" s="6" t="str">
        <f t="shared" si="9"/>
        <v>Kay</v>
      </c>
      <c r="J45" s="6">
        <v>15</v>
      </c>
    </row>
    <row r="46" spans="1:10" ht="12.75">
      <c r="A46"/>
      <c r="B46" s="7">
        <v>43165</v>
      </c>
      <c r="C46" s="6" t="s">
        <v>15</v>
      </c>
      <c r="D46" s="6" t="s">
        <v>183</v>
      </c>
      <c r="E46" t="s">
        <v>230</v>
      </c>
      <c r="F46" s="6" t="s">
        <v>187</v>
      </c>
      <c r="H46" s="6" t="str">
        <f t="shared" si="11"/>
        <v>Christopher </v>
      </c>
      <c r="I46" s="6" t="str">
        <f t="shared" si="9"/>
        <v>Kavanagh</v>
      </c>
      <c r="J46" s="6">
        <f aca="true" t="shared" si="14" ref="J46:J51">FIND(" ",E46)</f>
        <v>12</v>
      </c>
    </row>
    <row r="47" spans="1:10" ht="12.75">
      <c r="A47"/>
      <c r="B47" s="7">
        <v>43188</v>
      </c>
      <c r="C47" s="6" t="s">
        <v>12</v>
      </c>
      <c r="D47" s="6" t="s">
        <v>231</v>
      </c>
      <c r="E47" t="s">
        <v>232</v>
      </c>
      <c r="F47" s="6" t="s">
        <v>187</v>
      </c>
      <c r="H47" s="6" t="str">
        <f t="shared" si="11"/>
        <v>Grace </v>
      </c>
      <c r="I47" s="6" t="str">
        <f t="shared" si="9"/>
        <v>Hitchens</v>
      </c>
      <c r="J47" s="6">
        <f t="shared" si="14"/>
        <v>6</v>
      </c>
    </row>
    <row r="48" spans="1:10" ht="12.75">
      <c r="A48"/>
      <c r="B48" s="7">
        <v>43195</v>
      </c>
      <c r="C48" s="6" t="s">
        <v>21</v>
      </c>
      <c r="D48" s="6" t="s">
        <v>228</v>
      </c>
      <c r="E48" t="s">
        <v>233</v>
      </c>
      <c r="F48" s="6" t="s">
        <v>187</v>
      </c>
      <c r="H48" s="6" t="str">
        <f t="shared" si="11"/>
        <v>Peter </v>
      </c>
      <c r="I48" s="6" t="str">
        <f t="shared" si="9"/>
        <v>Smith</v>
      </c>
      <c r="J48" s="6">
        <f t="shared" si="14"/>
        <v>6</v>
      </c>
    </row>
    <row r="49" spans="1:10" ht="12.75">
      <c r="A49"/>
      <c r="B49" s="7">
        <v>43242</v>
      </c>
      <c r="C49" s="6" t="s">
        <v>36</v>
      </c>
      <c r="D49" s="6" t="s">
        <v>183</v>
      </c>
      <c r="E49" t="s">
        <v>234</v>
      </c>
      <c r="F49" s="6" t="s">
        <v>187</v>
      </c>
      <c r="H49" s="6" t="str">
        <f t="shared" si="11"/>
        <v>Chris </v>
      </c>
      <c r="I49" s="6" t="str">
        <f t="shared" si="9"/>
        <v>Mullen</v>
      </c>
      <c r="J49" s="6">
        <f t="shared" si="14"/>
        <v>6</v>
      </c>
    </row>
    <row r="50" spans="1:10" ht="12.75">
      <c r="A50"/>
      <c r="B50" s="7">
        <v>43259</v>
      </c>
      <c r="C50" s="6" t="s">
        <v>21</v>
      </c>
      <c r="D50" s="6" t="s">
        <v>183</v>
      </c>
      <c r="E50" t="s">
        <v>235</v>
      </c>
      <c r="F50" s="6" t="s">
        <v>187</v>
      </c>
      <c r="H50" s="6" t="str">
        <f t="shared" si="11"/>
        <v>Tom </v>
      </c>
      <c r="I50" s="6" t="str">
        <f t="shared" si="9"/>
        <v>Doyle</v>
      </c>
      <c r="J50" s="6">
        <f t="shared" si="14"/>
        <v>4</v>
      </c>
    </row>
    <row r="51" spans="1:10" ht="12.75">
      <c r="A51"/>
      <c r="B51" s="7">
        <v>43305</v>
      </c>
      <c r="C51" s="6" t="s">
        <v>3</v>
      </c>
      <c r="D51" s="6" t="s">
        <v>190</v>
      </c>
      <c r="E51" t="s">
        <v>236</v>
      </c>
      <c r="F51" s="6" t="s">
        <v>187</v>
      </c>
      <c r="H51" s="6" t="str">
        <f t="shared" si="11"/>
        <v>Monica </v>
      </c>
      <c r="I51" s="6" t="str">
        <f t="shared" si="9"/>
        <v>Mcnulty</v>
      </c>
      <c r="J51" s="6">
        <f t="shared" si="14"/>
        <v>7</v>
      </c>
    </row>
    <row r="52" spans="1:5" ht="12.75">
      <c r="A52"/>
      <c r="E52"/>
    </row>
    <row r="53" spans="1:10" ht="12.75">
      <c r="A53"/>
      <c r="B53" s="7">
        <v>43308</v>
      </c>
      <c r="C53" s="6" t="s">
        <v>42</v>
      </c>
      <c r="D53" s="6" t="s">
        <v>183</v>
      </c>
      <c r="E53" t="s">
        <v>237</v>
      </c>
      <c r="F53" s="6" t="s">
        <v>187</v>
      </c>
      <c r="H53" s="6" t="str">
        <f aca="true" t="shared" si="15" ref="H53:H54">LEFT(E53,J53)</f>
        <v>John </v>
      </c>
      <c r="I53" s="6" t="str">
        <f aca="true" t="shared" si="16" ref="I53:I54">RIGHT(E53,LEN(E53)-J53)</f>
        <v>Harrington</v>
      </c>
      <c r="J53" s="6">
        <f aca="true" t="shared" si="17" ref="J53:J54">FIND(" ",E53)</f>
        <v>5</v>
      </c>
    </row>
    <row r="54" spans="1:10" ht="12.75">
      <c r="A54"/>
      <c r="B54" s="7">
        <v>43313</v>
      </c>
      <c r="C54" s="6" t="s">
        <v>15</v>
      </c>
      <c r="D54" s="6" t="s">
        <v>183</v>
      </c>
      <c r="E54" t="s">
        <v>238</v>
      </c>
      <c r="F54" s="6" t="s">
        <v>187</v>
      </c>
      <c r="H54" s="6" t="str">
        <f t="shared" si="15"/>
        <v>Eileen </v>
      </c>
      <c r="I54" s="6" t="str">
        <f t="shared" si="16"/>
        <v>Shackleton</v>
      </c>
      <c r="J54" s="6">
        <f t="shared" si="17"/>
        <v>7</v>
      </c>
    </row>
    <row r="55" spans="1:5" ht="12.75">
      <c r="A55"/>
      <c r="E55"/>
    </row>
    <row r="56" spans="1:10" ht="12.75">
      <c r="A56"/>
      <c r="B56" s="7">
        <v>43409</v>
      </c>
      <c r="C56" s="6" t="s">
        <v>59</v>
      </c>
      <c r="D56" s="6" t="s">
        <v>183</v>
      </c>
      <c r="E56" t="s">
        <v>239</v>
      </c>
      <c r="F56" s="6" t="s">
        <v>240</v>
      </c>
      <c r="H56" s="6" t="str">
        <f aca="true" t="shared" si="18" ref="H56:H65">LEFT(E56,J56)</f>
        <v>Carla </v>
      </c>
      <c r="I56" s="6" t="str">
        <f aca="true" t="shared" si="19" ref="I56:I65">RIGHT(E56,LEN(E56)-J56)</f>
        <v>Erangey</v>
      </c>
      <c r="J56" s="6">
        <f aca="true" t="shared" si="20" ref="J56:J60">FIND(" ",E56)</f>
        <v>6</v>
      </c>
    </row>
    <row r="57" spans="1:10" ht="12.75">
      <c r="A57"/>
      <c r="B57" s="7">
        <v>43418</v>
      </c>
      <c r="C57" s="6" t="s">
        <v>36</v>
      </c>
      <c r="D57" s="6" t="s">
        <v>183</v>
      </c>
      <c r="E57" t="s">
        <v>241</v>
      </c>
      <c r="F57" s="6" t="s">
        <v>187</v>
      </c>
      <c r="H57" s="6" t="str">
        <f t="shared" si="18"/>
        <v>Dorothy </v>
      </c>
      <c r="I57" s="6" t="str">
        <f t="shared" si="19"/>
        <v>Mungovin</v>
      </c>
      <c r="J57" s="6">
        <f t="shared" si="20"/>
        <v>8</v>
      </c>
    </row>
    <row r="58" spans="1:10" ht="12.75">
      <c r="A58"/>
      <c r="B58" s="7">
        <v>43581</v>
      </c>
      <c r="C58" s="6" t="s">
        <v>36</v>
      </c>
      <c r="D58" s="6" t="s">
        <v>183</v>
      </c>
      <c r="E58" t="s">
        <v>242</v>
      </c>
      <c r="F58" s="6" t="s">
        <v>187</v>
      </c>
      <c r="H58" s="6" t="str">
        <f t="shared" si="18"/>
        <v>John </v>
      </c>
      <c r="I58" s="6" t="str">
        <f t="shared" si="19"/>
        <v>Jackson Jr</v>
      </c>
      <c r="J58" s="6">
        <f t="shared" si="20"/>
        <v>5</v>
      </c>
    </row>
    <row r="59" spans="1:10" ht="12.75">
      <c r="A59"/>
      <c r="B59" s="7">
        <v>43586</v>
      </c>
      <c r="C59" s="6" t="s">
        <v>218</v>
      </c>
      <c r="D59" s="6" t="s">
        <v>228</v>
      </c>
      <c r="E59" t="s">
        <v>243</v>
      </c>
      <c r="F59" s="6" t="s">
        <v>185</v>
      </c>
      <c r="H59" s="6" t="str">
        <f t="shared" si="18"/>
        <v>Antonio </v>
      </c>
      <c r="I59" s="6" t="str">
        <f t="shared" si="19"/>
        <v>Gallucci</v>
      </c>
      <c r="J59" s="6">
        <f t="shared" si="20"/>
        <v>8</v>
      </c>
    </row>
    <row r="60" spans="1:10" ht="12.75">
      <c r="A60"/>
      <c r="B60" s="7">
        <v>43602</v>
      </c>
      <c r="C60" s="6" t="s">
        <v>15</v>
      </c>
      <c r="D60" s="6" t="s">
        <v>183</v>
      </c>
      <c r="E60" t="s">
        <v>244</v>
      </c>
      <c r="F60" s="6" t="s">
        <v>187</v>
      </c>
      <c r="H60" s="6" t="str">
        <f t="shared" si="18"/>
        <v>Ron </v>
      </c>
      <c r="I60" s="6" t="str">
        <f t="shared" si="19"/>
        <v>Lyons</v>
      </c>
      <c r="J60" s="6">
        <f t="shared" si="20"/>
        <v>4</v>
      </c>
    </row>
    <row r="61" spans="1:10" ht="12.75">
      <c r="A61"/>
      <c r="B61" s="7">
        <v>43613</v>
      </c>
      <c r="C61" s="6" t="s">
        <v>87</v>
      </c>
      <c r="D61" s="6" t="s">
        <v>183</v>
      </c>
      <c r="E61" t="s">
        <v>245</v>
      </c>
      <c r="F61" s="6" t="s">
        <v>187</v>
      </c>
      <c r="H61" s="6" t="str">
        <f t="shared" si="18"/>
        <v>Connie (Constance) </v>
      </c>
      <c r="I61" s="6" t="str">
        <f t="shared" si="19"/>
        <v>Green</v>
      </c>
      <c r="J61" s="6">
        <v>19</v>
      </c>
    </row>
    <row r="62" spans="1:10" ht="12.75">
      <c r="A62"/>
      <c r="B62" s="7">
        <v>43614</v>
      </c>
      <c r="C62" s="6" t="s">
        <v>36</v>
      </c>
      <c r="D62" s="6" t="s">
        <v>228</v>
      </c>
      <c r="E62" t="s">
        <v>246</v>
      </c>
      <c r="F62" s="6" t="s">
        <v>185</v>
      </c>
      <c r="H62" s="6" t="str">
        <f t="shared" si="18"/>
        <v>Gerald </v>
      </c>
      <c r="I62" s="6" t="str">
        <f t="shared" si="19"/>
        <v>Clark</v>
      </c>
      <c r="J62" s="6">
        <f>FIND(" ",E62)</f>
        <v>7</v>
      </c>
    </row>
    <row r="63" spans="2:10" ht="12.75">
      <c r="B63" s="7">
        <v>43678</v>
      </c>
      <c r="C63" s="10">
        <v>0.4166666666666667</v>
      </c>
      <c r="D63" s="6" t="s">
        <v>228</v>
      </c>
      <c r="E63" s="6" t="s">
        <v>247</v>
      </c>
      <c r="F63" s="6" t="s">
        <v>185</v>
      </c>
      <c r="H63" s="6" t="str">
        <f t="shared" si="18"/>
        <v>Richard Lewis </v>
      </c>
      <c r="I63" s="6" t="str">
        <f t="shared" si="19"/>
        <v>Varley</v>
      </c>
      <c r="J63" s="6">
        <v>14</v>
      </c>
    </row>
    <row r="64" spans="2:10" ht="12.75">
      <c r="B64" s="7">
        <v>43697</v>
      </c>
      <c r="C64" s="10">
        <v>0.4375</v>
      </c>
      <c r="D64" s="6" t="s">
        <v>183</v>
      </c>
      <c r="E64" s="6" t="s">
        <v>248</v>
      </c>
      <c r="F64" s="6" t="s">
        <v>185</v>
      </c>
      <c r="H64" s="6" t="str">
        <f t="shared" si="18"/>
        <v>David Anthony </v>
      </c>
      <c r="I64" s="6" t="str">
        <f t="shared" si="19"/>
        <v>Falkingham</v>
      </c>
      <c r="J64" s="6">
        <v>14</v>
      </c>
    </row>
    <row r="65" spans="2:10" ht="12.75">
      <c r="B65" s="7">
        <v>43819</v>
      </c>
      <c r="C65" s="6" t="s">
        <v>178</v>
      </c>
      <c r="D65" s="6" t="s">
        <v>183</v>
      </c>
      <c r="E65" s="11" t="s">
        <v>249</v>
      </c>
      <c r="F65" s="6" t="s">
        <v>187</v>
      </c>
      <c r="H65" s="6" t="str">
        <f t="shared" si="18"/>
        <v>Margaret </v>
      </c>
      <c r="I65" s="6" t="str">
        <f t="shared" si="19"/>
        <v>Jones</v>
      </c>
      <c r="J65" s="6">
        <v>9</v>
      </c>
    </row>
  </sheetData>
  <sheetProtection selectLockedCells="1" selectUnlockedCells="1"/>
  <printOptions/>
  <pageMargins left="0.37083333333333335" right="0.3090277777777778" top="0.7749999999999999" bottom="0.4576388888888889" header="0.5375" footer="0.5118055555555555"/>
  <pageSetup fitToHeight="0" fitToWidth="1" horizontalDpi="300" verticalDpi="300" orientation="portrait" paperSize="9"/>
  <headerFooter alignWithMargins="0">
    <oddHeader>&amp;C&amp;A&amp;RPage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95" zoomScaleNormal="95" workbookViewId="0" topLeftCell="A1">
      <pane ySplit="1" topLeftCell="A65" activePane="bottomLeft" state="frozen"/>
      <selection pane="topLeft" activeCell="A1" sqref="A1"/>
      <selection pane="bottomLeft" activeCell="A70" sqref="A70"/>
    </sheetView>
  </sheetViews>
  <sheetFormatPr defaultColWidth="21.7109375" defaultRowHeight="12.75"/>
  <cols>
    <col min="1" max="1" width="23.00390625" style="12" customWidth="1"/>
    <col min="2" max="2" width="30.140625" style="12" customWidth="1"/>
    <col min="3" max="8" width="4.7109375" style="0" customWidth="1"/>
    <col min="9" max="9" width="5.00390625" style="0" customWidth="1"/>
    <col min="10" max="10" width="7.140625" style="0" customWidth="1"/>
    <col min="11" max="11" width="7.00390625" style="0" customWidth="1"/>
    <col min="12" max="12" width="22.140625" style="0" customWidth="1"/>
    <col min="13" max="13" width="17.8515625" style="0" customWidth="1"/>
    <col min="14" max="15" width="10.7109375" style="0" customWidth="1"/>
    <col min="16" max="16" width="7.00390625" style="0" customWidth="1"/>
    <col min="17" max="17" width="8.28125" style="0" customWidth="1"/>
    <col min="18" max="18" width="9.28125" style="0" customWidth="1"/>
    <col min="19" max="19" width="7.421875" style="0" customWidth="1"/>
    <col min="20" max="20" width="17.8515625" style="0" customWidth="1"/>
    <col min="21" max="16384" width="23.00390625" style="0" customWidth="1"/>
  </cols>
  <sheetData>
    <row r="1" spans="1:24" s="13" customFormat="1" ht="32.25" customHeight="1">
      <c r="A1" s="13" t="s">
        <v>250</v>
      </c>
      <c r="B1" s="13" t="s">
        <v>251</v>
      </c>
      <c r="C1" s="13" t="s">
        <v>252</v>
      </c>
      <c r="D1" s="13" t="s">
        <v>253</v>
      </c>
      <c r="E1" s="13" t="s">
        <v>254</v>
      </c>
      <c r="F1" s="13" t="s">
        <v>255</v>
      </c>
      <c r="G1" s="13" t="s">
        <v>256</v>
      </c>
      <c r="H1" s="13" t="s">
        <v>257</v>
      </c>
      <c r="I1" s="13" t="s">
        <v>258</v>
      </c>
      <c r="J1" s="13" t="s">
        <v>259</v>
      </c>
      <c r="K1" s="13" t="s">
        <v>260</v>
      </c>
      <c r="L1" s="13" t="s">
        <v>261</v>
      </c>
      <c r="M1" s="13" t="s">
        <v>262</v>
      </c>
      <c r="N1" s="13" t="s">
        <v>263</v>
      </c>
      <c r="O1" s="13" t="s">
        <v>264</v>
      </c>
      <c r="P1" s="13" t="s">
        <v>265</v>
      </c>
      <c r="Q1" s="13" t="s">
        <v>266</v>
      </c>
      <c r="R1" s="13" t="s">
        <v>267</v>
      </c>
      <c r="S1" s="13" t="s">
        <v>268</v>
      </c>
      <c r="T1" s="13" t="s">
        <v>269</v>
      </c>
      <c r="U1" s="13" t="s">
        <v>270</v>
      </c>
      <c r="V1" s="13" t="s">
        <v>271</v>
      </c>
      <c r="W1" s="13" t="s">
        <v>272</v>
      </c>
      <c r="X1" s="13" t="s">
        <v>273</v>
      </c>
    </row>
    <row r="2" spans="1:24" ht="36.75">
      <c r="A2" s="12" t="s">
        <v>274</v>
      </c>
      <c r="B2" s="12" t="str">
        <f>Computed!F1</f>
        <v>SS. Mary and Monica Church, Bradford Old Road, Cottingley BD16 1SA </v>
      </c>
      <c r="L2" t="str">
        <f>Computed!H1</f>
        <v>Joan </v>
      </c>
      <c r="M2" t="str">
        <f>Computed!I1</f>
        <v>Sutcliffe</v>
      </c>
      <c r="Q2">
        <f>DAY(VALUE(Computed!B1))</f>
        <v>4</v>
      </c>
      <c r="R2">
        <f>MONTH(VALUE(Computed!B1))</f>
        <v>7</v>
      </c>
      <c r="S2">
        <f>YEAR(VALUE(Computed!B1))</f>
        <v>2014</v>
      </c>
      <c r="X2" t="s">
        <v>275</v>
      </c>
    </row>
    <row r="3" spans="1:24" ht="24.75">
      <c r="A3" s="12" t="s">
        <v>274</v>
      </c>
      <c r="B3" s="12" t="str">
        <f>Computed!F2</f>
        <v>Sacred Heart Church, Nethermoor View, Bingley BD16 4HG </v>
      </c>
      <c r="L3" t="str">
        <f>Computed!H2</f>
        <v>Kenneth </v>
      </c>
      <c r="M3" t="str">
        <f>Computed!I2</f>
        <v>Peck</v>
      </c>
      <c r="Q3">
        <f>DAY(VALUE(Computed!B2))</f>
        <v>11</v>
      </c>
      <c r="R3">
        <f>MONTH(VALUE(Computed!B2))</f>
        <v>9</v>
      </c>
      <c r="S3">
        <f>YEAR(VALUE(Computed!B2))</f>
        <v>2014</v>
      </c>
      <c r="X3" t="s">
        <v>275</v>
      </c>
    </row>
    <row r="4" spans="1:24" ht="36.75">
      <c r="A4" s="12" t="s">
        <v>274</v>
      </c>
      <c r="B4" s="12" t="str">
        <f>Computed!F3</f>
        <v>SS. Mary and Monica Church, Bradford Old Road, Cottingley BD16 1SA </v>
      </c>
      <c r="L4" t="str">
        <f>Computed!H3</f>
        <v>Tadeusz (Ted) </v>
      </c>
      <c r="M4" t="str">
        <f>Computed!I3</f>
        <v>Lewandowski</v>
      </c>
      <c r="Q4">
        <f>DAY(VALUE(Computed!B3))</f>
        <v>20</v>
      </c>
      <c r="R4">
        <f>MONTH(VALUE(Computed!B3))</f>
        <v>1</v>
      </c>
      <c r="S4">
        <f>YEAR(VALUE(Computed!B3))</f>
        <v>2015</v>
      </c>
      <c r="X4" t="s">
        <v>275</v>
      </c>
    </row>
    <row r="5" spans="1:24" ht="24.75">
      <c r="A5" s="12" t="s">
        <v>274</v>
      </c>
      <c r="B5" s="12" t="str">
        <f>Computed!F4</f>
        <v>Sacred Heart Church, Nethermoor View, Bingley BD16 4H </v>
      </c>
      <c r="L5" t="str">
        <f>Computed!H4</f>
        <v>Arnold </v>
      </c>
      <c r="M5" t="str">
        <f>Computed!I4</f>
        <v>Spencer</v>
      </c>
      <c r="Q5">
        <f>DAY(VALUE(Computed!B4))</f>
        <v>1</v>
      </c>
      <c r="R5">
        <f>MONTH(VALUE(Computed!B4))</f>
        <v>4</v>
      </c>
      <c r="S5">
        <f>YEAR(VALUE(Computed!B4))</f>
        <v>2015</v>
      </c>
      <c r="X5" t="s">
        <v>275</v>
      </c>
    </row>
    <row r="6" spans="1:24" ht="24.75">
      <c r="A6" s="12" t="s">
        <v>274</v>
      </c>
      <c r="B6" s="12" t="str">
        <f>Computed!F5</f>
        <v>Sacred Heart Church, Nethermoor View, Bingley BD16 4HG </v>
      </c>
      <c r="L6" t="str">
        <f>Computed!H5</f>
        <v>Peter </v>
      </c>
      <c r="M6" t="str">
        <f>Computed!I5</f>
        <v>Erangey</v>
      </c>
      <c r="Q6">
        <f>DAY(VALUE(Computed!B5))</f>
        <v>21</v>
      </c>
      <c r="R6">
        <f>MONTH(VALUE(Computed!B5))</f>
        <v>5</v>
      </c>
      <c r="S6">
        <f>YEAR(VALUE(Computed!B5))</f>
        <v>2015</v>
      </c>
      <c r="X6" t="s">
        <v>275</v>
      </c>
    </row>
    <row r="7" spans="1:24" ht="24.75">
      <c r="A7" s="12" t="s">
        <v>274</v>
      </c>
      <c r="B7" s="12" t="str">
        <f>Computed!F6</f>
        <v>Nab Wood Cemetery </v>
      </c>
      <c r="L7" t="str">
        <f>Computed!H6</f>
        <v>George </v>
      </c>
      <c r="M7" t="str">
        <f>Computed!I6</f>
        <v>Hicks</v>
      </c>
      <c r="Q7">
        <f>DAY(VALUE(Computed!B6))</f>
        <v>10</v>
      </c>
      <c r="R7">
        <f>MONTH(VALUE(Computed!B6))</f>
        <v>8</v>
      </c>
      <c r="S7">
        <f>YEAR(VALUE(Computed!B6))</f>
        <v>2015</v>
      </c>
      <c r="X7" t="s">
        <v>275</v>
      </c>
    </row>
    <row r="8" spans="1:24" ht="36.75">
      <c r="A8" s="12" t="s">
        <v>274</v>
      </c>
      <c r="B8" s="12" t="str">
        <f>Computed!F7</f>
        <v>SS. Mary and Monica Church, Bradford Old Road, Cottingley BD16 1SA </v>
      </c>
      <c r="L8" t="str">
        <f>Computed!H7</f>
        <v>Margaret </v>
      </c>
      <c r="M8" t="str">
        <f>Computed!I7</f>
        <v>Whitehead</v>
      </c>
      <c r="Q8">
        <f>DAY(VALUE(Computed!B7))</f>
        <v>14</v>
      </c>
      <c r="R8">
        <f>MONTH(VALUE(Computed!B7))</f>
        <v>1</v>
      </c>
      <c r="S8">
        <f>YEAR(VALUE(Computed!B7))</f>
        <v>2015</v>
      </c>
      <c r="X8" t="s">
        <v>275</v>
      </c>
    </row>
    <row r="9" spans="1:24" ht="36.75">
      <c r="A9" s="12" t="s">
        <v>274</v>
      </c>
      <c r="B9" s="12" t="str">
        <f>Computed!F8</f>
        <v>SS. Mary and Monica Church, Bradford Old Road, Cottingley BD16 1SA </v>
      </c>
      <c r="L9" t="str">
        <f>Computed!H8</f>
        <v>Cedric </v>
      </c>
      <c r="M9" t="str">
        <f>Computed!I8</f>
        <v>Wilson</v>
      </c>
      <c r="Q9">
        <f>DAY(VALUE(Computed!B8))</f>
        <v>10</v>
      </c>
      <c r="R9">
        <f>MONTH(VALUE(Computed!B8))</f>
        <v>2</v>
      </c>
      <c r="S9">
        <f>YEAR(VALUE(Computed!B8))</f>
        <v>2015</v>
      </c>
      <c r="X9" t="s">
        <v>275</v>
      </c>
    </row>
    <row r="10" spans="1:24" ht="36.75">
      <c r="A10" s="12" t="s">
        <v>274</v>
      </c>
      <c r="B10" s="12" t="str">
        <f>Computed!F9</f>
        <v>SS. Mary and Monica Church, Bradford Old Road, Cottingley BD16 1SA </v>
      </c>
      <c r="L10" t="str">
        <f>Computed!H9</f>
        <v>Gerard </v>
      </c>
      <c r="M10" t="str">
        <f>Computed!I9</f>
        <v>Anryszewski</v>
      </c>
      <c r="Q10">
        <f>DAY(VALUE(Computed!B9))</f>
        <v>9</v>
      </c>
      <c r="R10">
        <f>MONTH(VALUE(Computed!B9))</f>
        <v>3</v>
      </c>
      <c r="S10">
        <f>YEAR(VALUE(Computed!B9))</f>
        <v>2015</v>
      </c>
      <c r="X10" t="s">
        <v>275</v>
      </c>
    </row>
    <row r="11" spans="1:24" ht="36.75">
      <c r="A11" s="12" t="s">
        <v>274</v>
      </c>
      <c r="B11" s="12" t="str">
        <f>Computed!F10</f>
        <v>SS. Mary and Monica Church, Bradford Old Road, Cottingley BD16 1SA </v>
      </c>
      <c r="L11" t="str">
        <f>Computed!H10</f>
        <v>Helena </v>
      </c>
      <c r="M11" t="str">
        <f>Computed!I10</f>
        <v>Golab</v>
      </c>
      <c r="Q11">
        <f>DAY(VALUE(Computed!B10))</f>
        <v>6</v>
      </c>
      <c r="R11">
        <f>MONTH(VALUE(Computed!B10))</f>
        <v>5</v>
      </c>
      <c r="S11">
        <f>YEAR(VALUE(Computed!B10))</f>
        <v>2015</v>
      </c>
      <c r="X11" t="s">
        <v>275</v>
      </c>
    </row>
    <row r="12" spans="1:24" ht="24.75">
      <c r="A12" s="12" t="s">
        <v>274</v>
      </c>
      <c r="B12" s="12" t="str">
        <f>Computed!F11</f>
        <v>Sacred Heart Church, Nethermoor View, Bingley BD16 4HG </v>
      </c>
      <c r="I12">
        <v>2015</v>
      </c>
      <c r="J12">
        <v>5</v>
      </c>
      <c r="K12">
        <v>8</v>
      </c>
      <c r="L12" t="str">
        <f>Computed!H11</f>
        <v>Luisa </v>
      </c>
      <c r="M12" t="str">
        <f>Computed!I11</f>
        <v>Misiurak</v>
      </c>
      <c r="P12">
        <v>79</v>
      </c>
      <c r="Q12">
        <f>DAY(VALUE(Computed!B11))</f>
        <v>14</v>
      </c>
      <c r="R12">
        <f>MONTH(VALUE(Computed!B11))</f>
        <v>8</v>
      </c>
      <c r="S12">
        <f>YEAR(VALUE(Computed!B11))</f>
        <v>2015</v>
      </c>
      <c r="T12" t="s">
        <v>276</v>
      </c>
      <c r="X12" t="s">
        <v>275</v>
      </c>
    </row>
    <row r="13" spans="1:24" ht="24.75">
      <c r="A13" s="12" t="s">
        <v>274</v>
      </c>
      <c r="B13" s="12" t="str">
        <f>Computed!F12</f>
        <v>Sacred Heart Church, Nethermoor View, Bingley BD16 4HG </v>
      </c>
      <c r="I13">
        <v>2015</v>
      </c>
      <c r="J13">
        <v>22</v>
      </c>
      <c r="K13">
        <v>9</v>
      </c>
      <c r="L13" t="str">
        <f>Computed!H12</f>
        <v>Edwin </v>
      </c>
      <c r="M13" t="str">
        <f>Computed!I12</f>
        <v>Clegg</v>
      </c>
      <c r="P13">
        <v>68</v>
      </c>
      <c r="Q13">
        <f>DAY(VALUE(Computed!B12))</f>
        <v>9</v>
      </c>
      <c r="R13">
        <f>MONTH(VALUE(Computed!B12))</f>
        <v>10</v>
      </c>
      <c r="S13">
        <f>YEAR(VALUE(Computed!B12))</f>
        <v>2015</v>
      </c>
      <c r="X13" t="s">
        <v>275</v>
      </c>
    </row>
    <row r="14" spans="1:24" ht="24.75">
      <c r="A14" s="12" t="s">
        <v>274</v>
      </c>
      <c r="B14" s="12" t="str">
        <f>Computed!F13</f>
        <v>Nab Wood Cemetery</v>
      </c>
      <c r="L14" t="str">
        <f>Computed!H13</f>
        <v>George </v>
      </c>
      <c r="M14" t="str">
        <f>Computed!I13</f>
        <v>Hicks</v>
      </c>
      <c r="Q14">
        <f>DAY(VALUE(Computed!B13))</f>
        <v>10</v>
      </c>
      <c r="R14">
        <f>MONTH(VALUE(Computed!B13))</f>
        <v>8</v>
      </c>
      <c r="S14">
        <f>YEAR(VALUE(Computed!B13))</f>
        <v>2015</v>
      </c>
      <c r="T14" t="s">
        <v>277</v>
      </c>
      <c r="X14" t="s">
        <v>275</v>
      </c>
    </row>
    <row r="15" spans="1:24" ht="24.75">
      <c r="A15" s="12" t="s">
        <v>274</v>
      </c>
      <c r="B15" s="12" t="str">
        <f>Computed!F14</f>
        <v>Sacred Heart Church, Nethermoor View, Bingley BD16 4HG</v>
      </c>
      <c r="L15" t="str">
        <f>Computed!H14</f>
        <v>Margaret </v>
      </c>
      <c r="M15" t="str">
        <f>Computed!I14</f>
        <v>Lodge</v>
      </c>
      <c r="Q15">
        <f>DAY(VALUE(Computed!B14))</f>
        <v>7</v>
      </c>
      <c r="R15">
        <f>MONTH(VALUE(Computed!B14))</f>
        <v>1</v>
      </c>
      <c r="S15">
        <f>YEAR(VALUE(Computed!B14))</f>
        <v>2016</v>
      </c>
      <c r="X15" t="s">
        <v>275</v>
      </c>
    </row>
    <row r="16" spans="1:24" ht="36.75">
      <c r="A16" s="12" t="s">
        <v>274</v>
      </c>
      <c r="B16" s="12" t="str">
        <f>Computed!F15</f>
        <v>SS. Mary and Monica Church, Bradford Old Road, Cottingley BD16 1SA</v>
      </c>
      <c r="L16" t="str">
        <f>Computed!H15</f>
        <v>Tommy </v>
      </c>
      <c r="M16" t="str">
        <f>Computed!I15</f>
        <v>Sibson</v>
      </c>
      <c r="Q16">
        <f>DAY(VALUE(Computed!B15))</f>
        <v>8</v>
      </c>
      <c r="R16">
        <f>MONTH(VALUE(Computed!B15))</f>
        <v>1</v>
      </c>
      <c r="S16">
        <f>YEAR(VALUE(Computed!B15))</f>
        <v>2016</v>
      </c>
      <c r="X16" t="s">
        <v>275</v>
      </c>
    </row>
    <row r="17" spans="1:24" ht="36.75">
      <c r="A17" s="12" t="s">
        <v>274</v>
      </c>
      <c r="B17" s="12" t="str">
        <f>Computed!F16</f>
        <v>SS. Mary and Monica Church, Bradford Old Road, Cottingley BD16 1SA</v>
      </c>
      <c r="L17" t="str">
        <f>Computed!H16</f>
        <v>Bernard </v>
      </c>
      <c r="M17" t="str">
        <f>Computed!I16</f>
        <v>Palmer</v>
      </c>
      <c r="Q17">
        <f>DAY(VALUE(Computed!B16))</f>
        <v>11</v>
      </c>
      <c r="R17">
        <f>MONTH(VALUE(Computed!B16))</f>
        <v>1</v>
      </c>
      <c r="S17">
        <f>YEAR(VALUE(Computed!B16))</f>
        <v>2016</v>
      </c>
      <c r="X17" t="s">
        <v>275</v>
      </c>
    </row>
    <row r="18" spans="1:24" ht="24.75">
      <c r="A18" s="12" t="s">
        <v>274</v>
      </c>
      <c r="B18" s="12" t="str">
        <f>Computed!F17</f>
        <v>Sacred Heart Church, Nethermoor View, Bingley BD16 4HG</v>
      </c>
      <c r="L18" t="str">
        <f>Computed!H17</f>
        <v>David </v>
      </c>
      <c r="M18" t="str">
        <f>Computed!I17</f>
        <v>Denby</v>
      </c>
      <c r="Q18">
        <f>DAY(VALUE(Computed!B17))</f>
        <v>9</v>
      </c>
      <c r="R18">
        <f>MONTH(VALUE(Computed!B17))</f>
        <v>3</v>
      </c>
      <c r="S18">
        <f>YEAR(VALUE(Computed!B17))</f>
        <v>2016</v>
      </c>
      <c r="X18" t="s">
        <v>275</v>
      </c>
    </row>
    <row r="19" spans="1:24" ht="24.75">
      <c r="A19" s="12" t="s">
        <v>274</v>
      </c>
      <c r="B19" s="12" t="str">
        <f>Computed!F18</f>
        <v>Sacred Heart Church, Nethermoor View, Bingley BD16 4HG</v>
      </c>
      <c r="L19" t="str">
        <f>Computed!H18</f>
        <v>Brian </v>
      </c>
      <c r="M19" t="str">
        <f>Computed!I18</f>
        <v>Whitaker</v>
      </c>
      <c r="Q19">
        <f>DAY(VALUE(Computed!B18))</f>
        <v>14</v>
      </c>
      <c r="R19">
        <f>MONTH(VALUE(Computed!B18))</f>
        <v>3</v>
      </c>
      <c r="S19">
        <f>YEAR(VALUE(Computed!B18))</f>
        <v>2016</v>
      </c>
      <c r="X19" t="s">
        <v>275</v>
      </c>
    </row>
    <row r="20" spans="1:24" ht="24.75">
      <c r="A20" s="12" t="s">
        <v>274</v>
      </c>
      <c r="B20" s="12" t="str">
        <f>Computed!F19</f>
        <v>Sacred Heart Church, Nethermoor View, Bingley BD16 4HG</v>
      </c>
      <c r="L20" t="str">
        <f>Computed!H19</f>
        <v>David </v>
      </c>
      <c r="M20" t="str">
        <f>Computed!I19</f>
        <v>Adams</v>
      </c>
      <c r="Q20">
        <f>DAY(VALUE(Computed!B19))</f>
        <v>23</v>
      </c>
      <c r="R20">
        <f>MONTH(VALUE(Computed!B19))</f>
        <v>3</v>
      </c>
      <c r="S20">
        <f>YEAR(VALUE(Computed!B19))</f>
        <v>2016</v>
      </c>
      <c r="X20" t="s">
        <v>275</v>
      </c>
    </row>
    <row r="21" spans="1:24" ht="24.75">
      <c r="A21" s="12" t="s">
        <v>274</v>
      </c>
      <c r="B21" s="12" t="str">
        <f>Computed!F20</f>
        <v>Sacred Heart Church, Nethermoor View, Bingley BD16 4HG</v>
      </c>
      <c r="L21" t="str">
        <f>Computed!H20</f>
        <v>Joan </v>
      </c>
      <c r="M21" t="str">
        <f>Computed!I20</f>
        <v>Campbell</v>
      </c>
      <c r="Q21">
        <f>DAY(VALUE(Computed!B20))</f>
        <v>29</v>
      </c>
      <c r="R21">
        <f>MONTH(VALUE(Computed!B20))</f>
        <v>4</v>
      </c>
      <c r="S21">
        <f>YEAR(VALUE(Computed!B20))</f>
        <v>2016</v>
      </c>
      <c r="X21" t="s">
        <v>275</v>
      </c>
    </row>
    <row r="22" spans="1:24" ht="36.75">
      <c r="A22" s="12" t="s">
        <v>274</v>
      </c>
      <c r="B22" s="12" t="str">
        <f>Computed!F21</f>
        <v>SS. Mary and Monica Church, Bradford Old Road, Cottingley BD16 1SA</v>
      </c>
      <c r="L22" t="str">
        <f>Computed!H21</f>
        <v>Dennis </v>
      </c>
      <c r="M22" t="str">
        <f>Computed!I21</f>
        <v>Ransbey</v>
      </c>
      <c r="Q22">
        <f>DAY(VALUE(Computed!B21))</f>
        <v>9</v>
      </c>
      <c r="R22">
        <f>MONTH(VALUE(Computed!B21))</f>
        <v>6</v>
      </c>
      <c r="S22">
        <f>YEAR(VALUE(Computed!B21))</f>
        <v>2016</v>
      </c>
      <c r="X22" t="s">
        <v>275</v>
      </c>
    </row>
    <row r="24" spans="1:24" ht="24.75">
      <c r="A24" s="12" t="s">
        <v>274</v>
      </c>
      <c r="B24" s="12" t="str">
        <f>Computed!F23</f>
        <v>Sacred Heart Church, Nethermoor View, Bingley BD16 4HG</v>
      </c>
      <c r="I24">
        <v>2016</v>
      </c>
      <c r="J24">
        <v>3</v>
      </c>
      <c r="K24">
        <v>8</v>
      </c>
      <c r="L24" t="str">
        <f>Computed!H23</f>
        <v>Margaret </v>
      </c>
      <c r="M24" t="str">
        <f>Computed!I23</f>
        <v>Towler</v>
      </c>
      <c r="P24">
        <v>86</v>
      </c>
      <c r="Q24">
        <f>DAY(VALUE(Computed!B23))</f>
        <v>12</v>
      </c>
      <c r="R24">
        <f>MONTH(VALUE(Computed!B23))</f>
        <v>8</v>
      </c>
      <c r="S24">
        <f>YEAR(VALUE(Computed!B23))</f>
        <v>2016</v>
      </c>
      <c r="X24" t="s">
        <v>275</v>
      </c>
    </row>
    <row r="25" spans="1:24" ht="24.75">
      <c r="A25" s="12" t="s">
        <v>274</v>
      </c>
      <c r="B25" s="12" t="str">
        <f>Computed!F24</f>
        <v>Sacred Heart Church, Nethermoor View, Bingley BD16 4HG</v>
      </c>
      <c r="I25">
        <v>2016</v>
      </c>
      <c r="J25">
        <v>15</v>
      </c>
      <c r="K25">
        <v>9</v>
      </c>
      <c r="L25" t="str">
        <f>Computed!H24</f>
        <v>Kathleen </v>
      </c>
      <c r="M25" t="str">
        <f>Computed!I24</f>
        <v>Erangey</v>
      </c>
      <c r="P25">
        <v>97</v>
      </c>
      <c r="Q25">
        <f>DAY(VALUE(Computed!B24))</f>
        <v>5</v>
      </c>
      <c r="R25">
        <f>MONTH(VALUE(Computed!B24))</f>
        <v>10</v>
      </c>
      <c r="S25">
        <f>YEAR(VALUE(Computed!B24))</f>
        <v>2016</v>
      </c>
      <c r="X25" t="s">
        <v>275</v>
      </c>
    </row>
    <row r="27" spans="1:24" ht="36.75">
      <c r="A27" s="12" t="s">
        <v>274</v>
      </c>
      <c r="B27" s="12" t="str">
        <f>Computed!F26</f>
        <v>SS. Mary and Monica Church, Bradford Old Road, Cottingley BD16 1SA</v>
      </c>
      <c r="I27">
        <v>2016</v>
      </c>
      <c r="J27">
        <v>6</v>
      </c>
      <c r="K27">
        <v>11</v>
      </c>
      <c r="L27" t="str">
        <f>Computed!H26</f>
        <v>Vincent </v>
      </c>
      <c r="M27" t="str">
        <f>Computed!I26</f>
        <v>Boyle</v>
      </c>
      <c r="Q27">
        <f>DAY(VALUE(Computed!B26))</f>
        <v>18</v>
      </c>
      <c r="R27">
        <f>MONTH(VALUE(Computed!B26))</f>
        <v>11</v>
      </c>
      <c r="S27">
        <f>YEAR(VALUE(Computed!B26))</f>
        <v>2016</v>
      </c>
      <c r="X27" t="s">
        <v>275</v>
      </c>
    </row>
    <row r="28" spans="1:24" ht="36.75">
      <c r="A28" s="12" t="s">
        <v>274</v>
      </c>
      <c r="B28" s="12" t="str">
        <f>Computed!F27</f>
        <v>SS. Mary and Monica Church, Bradford Old Road, Cottingley BD16 1SA</v>
      </c>
      <c r="I28">
        <v>2016</v>
      </c>
      <c r="J28">
        <v>5</v>
      </c>
      <c r="K28">
        <v>12</v>
      </c>
      <c r="L28" t="str">
        <f>Computed!H27</f>
        <v>John </v>
      </c>
      <c r="M28" t="str">
        <f>Computed!I27</f>
        <v>Deeks</v>
      </c>
      <c r="P28">
        <v>63</v>
      </c>
      <c r="Q28">
        <f>DAY(VALUE(Computed!B27))</f>
        <v>15</v>
      </c>
      <c r="R28">
        <f>MONTH(VALUE(Computed!B27))</f>
        <v>12</v>
      </c>
      <c r="S28">
        <f>YEAR(VALUE(Computed!B27))</f>
        <v>2016</v>
      </c>
      <c r="T28" t="s">
        <v>276</v>
      </c>
      <c r="X28" t="s">
        <v>275</v>
      </c>
    </row>
    <row r="29" spans="1:24" ht="24.75">
      <c r="A29" s="12" t="s">
        <v>274</v>
      </c>
      <c r="B29" s="12" t="str">
        <f>Computed!F28</f>
        <v>St Mary's &amp; St Monica's R C Church</v>
      </c>
      <c r="L29" t="str">
        <f>Computed!H28</f>
        <v>Harry </v>
      </c>
      <c r="M29" t="str">
        <f>Computed!I28</f>
        <v>Kitchen</v>
      </c>
      <c r="Q29">
        <f>DAY(VALUE(Computed!B28))</f>
        <v>10</v>
      </c>
      <c r="R29">
        <f>MONTH(VALUE(Computed!B28))</f>
        <v>1</v>
      </c>
      <c r="S29">
        <f>YEAR(VALUE(Computed!B28))</f>
        <v>2017</v>
      </c>
      <c r="T29" t="s">
        <v>276</v>
      </c>
      <c r="X29" t="s">
        <v>275</v>
      </c>
    </row>
    <row r="30" spans="1:24" ht="24.75">
      <c r="A30" s="12" t="s">
        <v>274</v>
      </c>
      <c r="B30" s="12" t="str">
        <f>Computed!F29</f>
        <v>Nab Wood Crematorium Chapel, Nab Wood, Shipley</v>
      </c>
      <c r="L30" t="str">
        <f>Computed!H29</f>
        <v>Phylis </v>
      </c>
      <c r="M30" t="str">
        <f>Computed!I29</f>
        <v>Lanfranchi</v>
      </c>
      <c r="Q30">
        <f>DAY(VALUE(Computed!B29))</f>
        <v>31</v>
      </c>
      <c r="R30">
        <f>MONTH(VALUE(Computed!B29))</f>
        <v>1</v>
      </c>
      <c r="S30">
        <f>YEAR(VALUE(Computed!B29))</f>
        <v>2017</v>
      </c>
      <c r="T30" t="s">
        <v>276</v>
      </c>
      <c r="X30" t="s">
        <v>275</v>
      </c>
    </row>
    <row r="31" spans="1:24" ht="36.75">
      <c r="A31" s="12" t="s">
        <v>274</v>
      </c>
      <c r="B31" s="12" t="str">
        <f>Computed!F30</f>
        <v>SS. Mary and Monica Church, Bradford Old Road, Cottingley BD16 1SA</v>
      </c>
      <c r="I31">
        <v>2017</v>
      </c>
      <c r="L31" t="str">
        <f>Computed!H30</f>
        <v>Mary </v>
      </c>
      <c r="M31" t="str">
        <f>Computed!I30</f>
        <v>Sesnan</v>
      </c>
      <c r="Q31">
        <f>DAY(VALUE(Computed!B30))</f>
        <v>17</v>
      </c>
      <c r="R31">
        <f>MONTH(VALUE(Computed!B30))</f>
        <v>3</v>
      </c>
      <c r="S31">
        <f>YEAR(VALUE(Computed!B30))</f>
        <v>2017</v>
      </c>
      <c r="T31" t="s">
        <v>276</v>
      </c>
      <c r="X31" t="s">
        <v>275</v>
      </c>
    </row>
    <row r="32" spans="1:24" ht="36.75">
      <c r="A32" s="12" t="s">
        <v>274</v>
      </c>
      <c r="B32" s="12" t="str">
        <f>Computed!F31</f>
        <v>SS. Mary and Monica Church, Bradford Old Road, Cottingley BD16 1SA</v>
      </c>
      <c r="I32">
        <v>2017</v>
      </c>
      <c r="J32">
        <v>10</v>
      </c>
      <c r="K32">
        <v>4</v>
      </c>
      <c r="L32" t="str">
        <f>Computed!H31</f>
        <v>Essie </v>
      </c>
      <c r="M32" t="str">
        <f>Computed!I31</f>
        <v>Sheehan</v>
      </c>
      <c r="P32">
        <v>92</v>
      </c>
      <c r="Q32">
        <f>DAY(VALUE(Computed!B31))</f>
        <v>2</v>
      </c>
      <c r="R32">
        <f>MONTH(VALUE(Computed!B31))</f>
        <v>5</v>
      </c>
      <c r="S32">
        <f>YEAR(VALUE(Computed!B31))</f>
        <v>2017</v>
      </c>
      <c r="T32" t="s">
        <v>276</v>
      </c>
      <c r="X32" t="s">
        <v>275</v>
      </c>
    </row>
    <row r="33" spans="1:24" ht="36.75">
      <c r="A33" s="12" t="s">
        <v>274</v>
      </c>
      <c r="B33" s="12" t="str">
        <f>Computed!F32</f>
        <v>SS. Mary and Monica Church, Bradford Old Road, Cottingley BD16 1SA</v>
      </c>
      <c r="I33">
        <v>2017</v>
      </c>
      <c r="L33" t="str">
        <f>Computed!H32</f>
        <v>Kenneth </v>
      </c>
      <c r="M33" t="str">
        <f>Computed!I32</f>
        <v>Raistrick</v>
      </c>
      <c r="Q33">
        <f>DAY(VALUE(Computed!B32))</f>
        <v>5</v>
      </c>
      <c r="R33">
        <f>MONTH(VALUE(Computed!B32))</f>
        <v>5</v>
      </c>
      <c r="S33">
        <f>YEAR(VALUE(Computed!B32))</f>
        <v>2017</v>
      </c>
      <c r="T33" t="s">
        <v>276</v>
      </c>
      <c r="X33" t="s">
        <v>275</v>
      </c>
    </row>
    <row r="34" spans="1:24" ht="24.75">
      <c r="A34" s="12" t="s">
        <v>274</v>
      </c>
      <c r="I34">
        <v>2017</v>
      </c>
      <c r="J34">
        <v>17</v>
      </c>
      <c r="K34">
        <v>6</v>
      </c>
      <c r="L34" t="str">
        <f>Computed!H33</f>
        <v>Ruth Catherine</v>
      </c>
      <c r="M34" t="str">
        <f>Computed!I33</f>
        <v>Crowther</v>
      </c>
      <c r="Q34">
        <f>DAY(VALUE(Computed!B33))</f>
        <v>26</v>
      </c>
      <c r="R34">
        <f>MONTH(VALUE(Computed!B33))</f>
        <v>6</v>
      </c>
      <c r="S34">
        <f>YEAR(VALUE(Computed!B33))</f>
        <v>2017</v>
      </c>
      <c r="T34" t="s">
        <v>276</v>
      </c>
      <c r="X34" t="s">
        <v>275</v>
      </c>
    </row>
    <row r="35" spans="1:24" ht="36.75">
      <c r="A35" s="12" t="s">
        <v>274</v>
      </c>
      <c r="B35" s="12" t="str">
        <f>Computed!F34</f>
        <v>SS. Mary and Monica Church, Bradford Old Road, Cottingley BD16 1SA</v>
      </c>
      <c r="I35">
        <v>2017</v>
      </c>
      <c r="J35">
        <v>15</v>
      </c>
      <c r="K35">
        <v>6</v>
      </c>
      <c r="L35" t="str">
        <f>Computed!H34</f>
        <v>Anne Kathleen Margaret</v>
      </c>
      <c r="M35" t="str">
        <f>Computed!I34</f>
        <v>Taylor</v>
      </c>
      <c r="Q35">
        <f>DAY(VALUE(Computed!B34))</f>
        <v>30</v>
      </c>
      <c r="R35">
        <f>MONTH(VALUE(Computed!B34))</f>
        <v>6</v>
      </c>
      <c r="S35">
        <f>YEAR(VALUE(Computed!B34))</f>
        <v>2017</v>
      </c>
      <c r="T35" t="s">
        <v>276</v>
      </c>
      <c r="X35" t="s">
        <v>275</v>
      </c>
    </row>
    <row r="36" spans="1:24" ht="36.75">
      <c r="A36" s="12" t="s">
        <v>274</v>
      </c>
      <c r="B36" s="12" t="str">
        <f>Computed!F35</f>
        <v>SS. Mary and Monica Church, Bradford Old Road, Cottingley BD16 1SA</v>
      </c>
      <c r="I36">
        <v>2017</v>
      </c>
      <c r="J36">
        <v>26</v>
      </c>
      <c r="K36">
        <v>7</v>
      </c>
      <c r="L36" t="str">
        <f>Computed!H35</f>
        <v>Elizabeth </v>
      </c>
      <c r="M36" t="str">
        <f>Computed!I35</f>
        <v>Bell</v>
      </c>
      <c r="P36">
        <v>71</v>
      </c>
      <c r="Q36">
        <f>DAY(VALUE(Computed!B35))</f>
        <v>10</v>
      </c>
      <c r="R36">
        <f>MONTH(VALUE(Computed!B35))</f>
        <v>8</v>
      </c>
      <c r="S36">
        <f>YEAR(VALUE(Computed!B35))</f>
        <v>2017</v>
      </c>
      <c r="T36" t="s">
        <v>276</v>
      </c>
      <c r="X36" t="s">
        <v>275</v>
      </c>
    </row>
    <row r="37" spans="1:24" ht="36.75">
      <c r="A37" s="12" t="s">
        <v>274</v>
      </c>
      <c r="B37" s="12" t="str">
        <f>Computed!F36</f>
        <v>SS. Mary and Monica Church, Bradford Old Road, Cottingley BD16 1SA</v>
      </c>
      <c r="I37">
        <v>2017</v>
      </c>
      <c r="L37" t="str">
        <f>Computed!H36</f>
        <v>Jean Chitchong </v>
      </c>
      <c r="M37" t="str">
        <f>Computed!I36</f>
        <v>Thingee</v>
      </c>
      <c r="Q37">
        <f>DAY(VALUE(Computed!B36))</f>
        <v>21</v>
      </c>
      <c r="R37">
        <f>MONTH(VALUE(Computed!B36))</f>
        <v>10</v>
      </c>
      <c r="S37">
        <f>YEAR(VALUE(Computed!B36))</f>
        <v>2017</v>
      </c>
      <c r="T37" t="s">
        <v>276</v>
      </c>
      <c r="X37" t="s">
        <v>275</v>
      </c>
    </row>
    <row r="38" spans="1:24" ht="36.75">
      <c r="A38" s="12" t="s">
        <v>274</v>
      </c>
      <c r="B38" s="12" t="str">
        <f>Computed!F37</f>
        <v>SS. Mary and Monica Church, Bradford Old Road, Cottingley BD16 1SA</v>
      </c>
      <c r="I38">
        <v>2017</v>
      </c>
      <c r="L38" t="str">
        <f>Computed!H37</f>
        <v>Patricia </v>
      </c>
      <c r="M38" t="str">
        <f>Computed!I37</f>
        <v>Stapylton</v>
      </c>
      <c r="Q38">
        <f>DAY(VALUE(Computed!B37))</f>
        <v>8</v>
      </c>
      <c r="R38">
        <f>MONTH(VALUE(Computed!B37))</f>
        <v>11</v>
      </c>
      <c r="S38">
        <f>YEAR(VALUE(Computed!B37))</f>
        <v>2017</v>
      </c>
      <c r="T38" t="s">
        <v>276</v>
      </c>
      <c r="X38" t="s">
        <v>275</v>
      </c>
    </row>
    <row r="39" spans="1:24" ht="36.75">
      <c r="A39" s="12" t="s">
        <v>274</v>
      </c>
      <c r="B39" s="12" t="s">
        <v>187</v>
      </c>
      <c r="I39">
        <v>2017</v>
      </c>
      <c r="J39">
        <v>1</v>
      </c>
      <c r="K39">
        <v>11</v>
      </c>
      <c r="L39" t="str">
        <f>Computed!H38</f>
        <v>Maria </v>
      </c>
      <c r="M39" t="str">
        <f>Computed!I38</f>
        <v>Sands (nee Parylo)</v>
      </c>
      <c r="P39">
        <v>58</v>
      </c>
      <c r="Q39">
        <f>DAY(VALUE(Computed!B38))</f>
        <v>16</v>
      </c>
      <c r="R39">
        <f>MONTH(VALUE(Computed!B38))</f>
        <v>11</v>
      </c>
      <c r="S39">
        <f>YEAR(VALUE(Computed!B38))</f>
        <v>2017</v>
      </c>
      <c r="T39" t="s">
        <v>276</v>
      </c>
      <c r="X39" t="s">
        <v>275</v>
      </c>
    </row>
    <row r="40" spans="1:24" ht="36.75">
      <c r="A40" s="12" t="s">
        <v>274</v>
      </c>
      <c r="B40" s="12" t="str">
        <f>Computed!F39</f>
        <v>SS. Mary and Monica Church, Bradford Old Road, Cottingley BD16 1SA</v>
      </c>
      <c r="I40">
        <v>2017</v>
      </c>
      <c r="J40">
        <v>30</v>
      </c>
      <c r="K40">
        <v>11</v>
      </c>
      <c r="L40" t="str">
        <f>Computed!H39</f>
        <v>Joyce </v>
      </c>
      <c r="M40" t="str">
        <f>Computed!I39</f>
        <v>Keighley</v>
      </c>
      <c r="Q40">
        <f>DAY(VALUE(Computed!B39))</f>
        <v>21</v>
      </c>
      <c r="R40">
        <f>MONTH(VALUE(Computed!B39))</f>
        <v>12</v>
      </c>
      <c r="S40">
        <f>YEAR(VALUE(Computed!B39))</f>
        <v>2017</v>
      </c>
      <c r="T40" t="s">
        <v>276</v>
      </c>
      <c r="X40" t="s">
        <v>275</v>
      </c>
    </row>
    <row r="41" spans="1:24" ht="24.75">
      <c r="A41" s="12" t="s">
        <v>274</v>
      </c>
      <c r="B41" s="12" t="str">
        <f>Computed!F40</f>
        <v>St. Mary &amp; St. Monica's Church, Cottingley</v>
      </c>
      <c r="I41">
        <v>2017</v>
      </c>
      <c r="J41">
        <v>26</v>
      </c>
      <c r="K41">
        <v>12</v>
      </c>
      <c r="L41" t="str">
        <f>Computed!H40</f>
        <v>Edwin Michael </v>
      </c>
      <c r="M41" t="str">
        <f>Computed!I40</f>
        <v>Watson</v>
      </c>
      <c r="P41">
        <v>80</v>
      </c>
      <c r="Q41">
        <f>DAY(VALUE(Computed!B40))</f>
        <v>8</v>
      </c>
      <c r="R41">
        <f>MONTH(VALUE(Computed!B40))</f>
        <v>1</v>
      </c>
      <c r="S41">
        <f>YEAR(VALUE(Computed!B40))</f>
        <v>2018</v>
      </c>
      <c r="T41" t="s">
        <v>276</v>
      </c>
      <c r="X41" t="s">
        <v>275</v>
      </c>
    </row>
    <row r="42" spans="1:24" ht="36.75">
      <c r="A42" s="12" t="s">
        <v>274</v>
      </c>
      <c r="B42" s="12" t="str">
        <f>Computed!F41</f>
        <v>SS. Mary and Monica Church, Bradford Old Road, Cottingley BD16 1SA</v>
      </c>
      <c r="I42">
        <v>2018</v>
      </c>
      <c r="L42" t="str">
        <f>Computed!H41</f>
        <v>Michael </v>
      </c>
      <c r="M42" t="str">
        <f>Computed!I41</f>
        <v>Conroy</v>
      </c>
      <c r="Q42">
        <f>DAY(VALUE(Computed!B41))</f>
        <v>12</v>
      </c>
      <c r="R42">
        <f>MONTH(VALUE(Computed!B41))</f>
        <v>1</v>
      </c>
      <c r="S42">
        <f>YEAR(VALUE(Computed!B41))</f>
        <v>2018</v>
      </c>
      <c r="T42" t="s">
        <v>276</v>
      </c>
      <c r="X42" t="s">
        <v>275</v>
      </c>
    </row>
    <row r="43" spans="1:24" ht="36.75">
      <c r="A43" s="12" t="s">
        <v>274</v>
      </c>
      <c r="B43" s="12" t="str">
        <f>Computed!F42</f>
        <v>SS. Mary and Monica Church, Bradford Old Road, Cottingley BD16 1SA</v>
      </c>
      <c r="I43">
        <v>2018</v>
      </c>
      <c r="J43">
        <v>28</v>
      </c>
      <c r="K43">
        <v>12</v>
      </c>
      <c r="L43" t="str">
        <f>Computed!H42</f>
        <v>Nigel </v>
      </c>
      <c r="M43" t="str">
        <f>Computed!I42</f>
        <v>Melaugh</v>
      </c>
      <c r="P43">
        <v>58</v>
      </c>
      <c r="Q43">
        <f>DAY(VALUE(Computed!B42))</f>
        <v>18</v>
      </c>
      <c r="R43">
        <f>MONTH(VALUE(Computed!B42))</f>
        <v>1</v>
      </c>
      <c r="S43">
        <f>YEAR(VALUE(Computed!B42))</f>
        <v>2018</v>
      </c>
      <c r="T43" t="s">
        <v>278</v>
      </c>
      <c r="X43" t="s">
        <v>275</v>
      </c>
    </row>
    <row r="44" spans="1:24" ht="36.75">
      <c r="A44" s="12" t="s">
        <v>274</v>
      </c>
      <c r="B44" s="12" t="str">
        <f>Computed!F43</f>
        <v>SS. Mary and Monica Church, Bradford Old Road, Cottingley BD16 1SA</v>
      </c>
      <c r="I44">
        <v>2018</v>
      </c>
      <c r="J44">
        <v>10</v>
      </c>
      <c r="K44">
        <v>1</v>
      </c>
      <c r="L44" t="str">
        <f>Computed!H43</f>
        <v>Klara </v>
      </c>
      <c r="M44" t="str">
        <f>Computed!I43</f>
        <v>Golab</v>
      </c>
      <c r="P44">
        <v>93</v>
      </c>
      <c r="Q44">
        <f>DAY(VALUE(Computed!B43))</f>
        <v>29</v>
      </c>
      <c r="R44">
        <f>MONTH(VALUE(Computed!B43))</f>
        <v>1</v>
      </c>
      <c r="S44">
        <f>YEAR(VALUE(Computed!B43))</f>
        <v>2018</v>
      </c>
      <c r="T44" t="s">
        <v>276</v>
      </c>
      <c r="X44" t="s">
        <v>275</v>
      </c>
    </row>
    <row r="45" spans="1:24" ht="36.75">
      <c r="A45" s="12" t="s">
        <v>274</v>
      </c>
      <c r="B45" s="12" t="str">
        <f>Computed!F44</f>
        <v>SS. Mary and Monica Church, Bradford Old Road, Cottingley BD16 1SA</v>
      </c>
      <c r="I45">
        <v>2018</v>
      </c>
      <c r="J45">
        <v>24</v>
      </c>
      <c r="K45">
        <v>1</v>
      </c>
      <c r="L45" t="str">
        <f>Computed!H44</f>
        <v>John </v>
      </c>
      <c r="M45" t="str">
        <f>Computed!I44</f>
        <v>Kenefick</v>
      </c>
      <c r="P45">
        <v>82</v>
      </c>
      <c r="Q45">
        <f>DAY(VALUE(Computed!B44))</f>
        <v>9</v>
      </c>
      <c r="R45">
        <f>MONTH(VALUE(Computed!B44))</f>
        <v>2</v>
      </c>
      <c r="S45">
        <f>YEAR(VALUE(Computed!B44))</f>
        <v>2018</v>
      </c>
      <c r="T45" t="s">
        <v>276</v>
      </c>
      <c r="X45" t="s">
        <v>275</v>
      </c>
    </row>
    <row r="46" spans="1:24" ht="36.75">
      <c r="A46" s="12" t="s">
        <v>274</v>
      </c>
      <c r="B46" s="12" t="str">
        <f>Computed!F45</f>
        <v>SS. Mary and Monica Church, Bradford Old Road, Cottingley BD16 1SA</v>
      </c>
      <c r="I46">
        <v>2018</v>
      </c>
      <c r="L46" t="str">
        <f>Computed!H45</f>
        <v>Arthur (Danny) </v>
      </c>
      <c r="M46" t="str">
        <f>Computed!I45</f>
        <v>Kay</v>
      </c>
      <c r="Q46">
        <f>DAY(VALUE(Computed!B45))</f>
        <v>21</v>
      </c>
      <c r="R46">
        <f>MONTH(VALUE(Computed!B45))</f>
        <v>2</v>
      </c>
      <c r="S46">
        <f>YEAR(VALUE(Computed!B45))</f>
        <v>2018</v>
      </c>
      <c r="T46" t="s">
        <v>276</v>
      </c>
      <c r="X46" t="s">
        <v>275</v>
      </c>
    </row>
    <row r="47" spans="1:24" ht="36.75">
      <c r="A47" s="12" t="s">
        <v>274</v>
      </c>
      <c r="B47" s="12" t="s">
        <v>187</v>
      </c>
      <c r="I47">
        <v>2018</v>
      </c>
      <c r="J47">
        <v>18</v>
      </c>
      <c r="K47">
        <v>2</v>
      </c>
      <c r="L47" t="str">
        <f>Computed!H46</f>
        <v>Christopher </v>
      </c>
      <c r="M47" t="str">
        <f>Computed!I46</f>
        <v>Kavanagh</v>
      </c>
      <c r="P47">
        <v>82</v>
      </c>
      <c r="Q47">
        <f>DAY(VALUE(Computed!B46))</f>
        <v>6</v>
      </c>
      <c r="R47">
        <f>MONTH(VALUE(Computed!B46))</f>
        <v>3</v>
      </c>
      <c r="S47">
        <f>YEAR(VALUE(Computed!B46))</f>
        <v>2018</v>
      </c>
      <c r="T47" t="s">
        <v>276</v>
      </c>
      <c r="X47" t="s">
        <v>275</v>
      </c>
    </row>
    <row r="48" spans="1:24" ht="36.75">
      <c r="A48" s="12" t="s">
        <v>274</v>
      </c>
      <c r="B48" s="12" t="str">
        <f>Computed!F47</f>
        <v>SS. Mary and Monica Church, Bradford Old Road, Cottingley BD16 1SA</v>
      </c>
      <c r="I48">
        <v>2018</v>
      </c>
      <c r="J48">
        <v>15</v>
      </c>
      <c r="K48">
        <v>3</v>
      </c>
      <c r="L48" t="str">
        <f>Computed!H47</f>
        <v>Grace </v>
      </c>
      <c r="M48" t="str">
        <f>Computed!I47</f>
        <v>Hitchens</v>
      </c>
      <c r="P48">
        <v>13</v>
      </c>
      <c r="Q48">
        <f>DAY(VALUE(Computed!B47))</f>
        <v>29</v>
      </c>
      <c r="R48">
        <f>MONTH(VALUE(Computed!B47))</f>
        <v>3</v>
      </c>
      <c r="S48">
        <f>YEAR(VALUE(Computed!B47))</f>
        <v>2018</v>
      </c>
      <c r="T48" t="s">
        <v>276</v>
      </c>
      <c r="X48" t="s">
        <v>275</v>
      </c>
    </row>
    <row r="49" spans="1:24" ht="36.75">
      <c r="A49" s="12" t="s">
        <v>274</v>
      </c>
      <c r="B49" s="12" t="str">
        <f>Computed!F48</f>
        <v>SS. Mary and Monica Church, Bradford Old Road, Cottingley BD16 1SA</v>
      </c>
      <c r="I49">
        <v>2018</v>
      </c>
      <c r="J49">
        <v>12</v>
      </c>
      <c r="K49">
        <v>2</v>
      </c>
      <c r="L49" t="str">
        <f>Computed!H48</f>
        <v>Peter </v>
      </c>
      <c r="M49" t="str">
        <f>Computed!I48</f>
        <v>Smith</v>
      </c>
      <c r="P49">
        <v>62</v>
      </c>
      <c r="Q49">
        <f>DAY(VALUE(Computed!B48))</f>
        <v>5</v>
      </c>
      <c r="R49">
        <f>MONTH(VALUE(Computed!B48))</f>
        <v>4</v>
      </c>
      <c r="S49">
        <f>YEAR(VALUE(Computed!B48))</f>
        <v>2018</v>
      </c>
      <c r="T49" t="s">
        <v>276</v>
      </c>
      <c r="X49" t="s">
        <v>275</v>
      </c>
    </row>
    <row r="50" spans="1:24" ht="36.75">
      <c r="A50" s="12" t="s">
        <v>274</v>
      </c>
      <c r="B50" s="12" t="str">
        <f>Computed!F49</f>
        <v>SS. Mary and Monica Church, Bradford Old Road, Cottingley BD16 1SA</v>
      </c>
      <c r="I50">
        <v>2018</v>
      </c>
      <c r="J50">
        <v>2</v>
      </c>
      <c r="K50">
        <v>5</v>
      </c>
      <c r="L50" t="str">
        <f>Computed!H49</f>
        <v>Chris </v>
      </c>
      <c r="M50" t="str">
        <f>Computed!I49</f>
        <v>Mullen</v>
      </c>
      <c r="P50">
        <v>67</v>
      </c>
      <c r="Q50">
        <f>DAY(VALUE(Computed!B49))</f>
        <v>22</v>
      </c>
      <c r="R50">
        <f>MONTH(VALUE(Computed!B49))</f>
        <v>5</v>
      </c>
      <c r="S50">
        <f>YEAR(VALUE(Computed!B49))</f>
        <v>2018</v>
      </c>
      <c r="T50" t="s">
        <v>276</v>
      </c>
      <c r="X50" t="s">
        <v>275</v>
      </c>
    </row>
    <row r="51" spans="1:24" ht="36.75">
      <c r="A51" s="12" t="s">
        <v>274</v>
      </c>
      <c r="B51" s="12" t="str">
        <f>Computed!F50</f>
        <v>SS. Mary and Monica Church, Bradford Old Road, Cottingley BD16 1SA</v>
      </c>
      <c r="I51">
        <v>2018</v>
      </c>
      <c r="J51">
        <v>16</v>
      </c>
      <c r="K51">
        <v>5</v>
      </c>
      <c r="L51" t="str">
        <f>Computed!H50</f>
        <v>Tom </v>
      </c>
      <c r="M51" t="str">
        <f>Computed!I50</f>
        <v>Doyle</v>
      </c>
      <c r="P51">
        <v>83</v>
      </c>
      <c r="Q51">
        <f>DAY(VALUE(Computed!B50))</f>
        <v>8</v>
      </c>
      <c r="R51">
        <f>MONTH(VALUE(Computed!B50))</f>
        <v>6</v>
      </c>
      <c r="S51">
        <f>YEAR(VALUE(Computed!B50))</f>
        <v>2018</v>
      </c>
      <c r="T51" t="s">
        <v>276</v>
      </c>
      <c r="X51" t="s">
        <v>275</v>
      </c>
    </row>
    <row r="52" spans="1:24" ht="36.75">
      <c r="A52" s="12" t="s">
        <v>274</v>
      </c>
      <c r="B52" s="12" t="str">
        <f>Computed!F51</f>
        <v>SS. Mary and Monica Church, Bradford Old Road, Cottingley BD16 1SA</v>
      </c>
      <c r="I52">
        <v>2018</v>
      </c>
      <c r="L52" t="str">
        <f>Computed!H51</f>
        <v>Monica </v>
      </c>
      <c r="M52" t="str">
        <f>Computed!I51</f>
        <v>Mcnulty</v>
      </c>
      <c r="Q52">
        <f>DAY(VALUE(Computed!B51))</f>
        <v>24</v>
      </c>
      <c r="R52">
        <f>MONTH(VALUE(Computed!B51))</f>
        <v>7</v>
      </c>
      <c r="S52">
        <f>YEAR(VALUE(Computed!B51))</f>
        <v>2018</v>
      </c>
      <c r="T52" t="s">
        <v>276</v>
      </c>
      <c r="X52" t="s">
        <v>275</v>
      </c>
    </row>
    <row r="54" spans="1:24" ht="36.75">
      <c r="A54" s="12" t="s">
        <v>274</v>
      </c>
      <c r="B54" s="12" t="str">
        <f>Computed!F53</f>
        <v>SS. Mary and Monica Church, Bradford Old Road, Cottingley BD16 1SA</v>
      </c>
      <c r="I54">
        <v>2018</v>
      </c>
      <c r="L54" t="str">
        <f>Computed!H53</f>
        <v>John </v>
      </c>
      <c r="M54" t="str">
        <f>Computed!I53</f>
        <v>Harrington</v>
      </c>
      <c r="P54">
        <v>84</v>
      </c>
      <c r="Q54">
        <f>DAY(VALUE(Computed!B53))</f>
        <v>27</v>
      </c>
      <c r="R54">
        <f>MONTH(VALUE(Computed!B53))</f>
        <v>7</v>
      </c>
      <c r="S54">
        <f>YEAR(VALUE(Computed!B53))</f>
        <v>2018</v>
      </c>
      <c r="T54" t="s">
        <v>276</v>
      </c>
      <c r="X54" t="s">
        <v>275</v>
      </c>
    </row>
    <row r="55" spans="1:24" ht="36.75">
      <c r="A55" s="12" t="s">
        <v>274</v>
      </c>
      <c r="B55" s="12" t="str">
        <f>Computed!F54</f>
        <v>SS. Mary and Monica Church, Bradford Old Road, Cottingley BD16 1SA</v>
      </c>
      <c r="I55">
        <v>2018</v>
      </c>
      <c r="J55">
        <v>11</v>
      </c>
      <c r="K55">
        <v>7</v>
      </c>
      <c r="L55" t="str">
        <f>Computed!H54</f>
        <v>Eileen </v>
      </c>
      <c r="M55" t="str">
        <f>Computed!I54</f>
        <v>Shackleton</v>
      </c>
      <c r="P55">
        <v>95</v>
      </c>
      <c r="Q55">
        <f>DAY(VALUE(Computed!B54))</f>
        <v>1</v>
      </c>
      <c r="R55">
        <f>MONTH(VALUE(Computed!B54))</f>
        <v>8</v>
      </c>
      <c r="S55">
        <f>YEAR(VALUE(Computed!B54))</f>
        <v>2018</v>
      </c>
      <c r="T55" t="s">
        <v>276</v>
      </c>
      <c r="X55" t="s">
        <v>275</v>
      </c>
    </row>
    <row r="57" spans="1:24" ht="24.75">
      <c r="A57" s="12" t="s">
        <v>274</v>
      </c>
      <c r="B57" s="12" t="str">
        <f>Computed!F56</f>
        <v>Sacred Heart Church, Bingley</v>
      </c>
      <c r="I57">
        <v>2018</v>
      </c>
      <c r="J57">
        <v>2</v>
      </c>
      <c r="K57">
        <v>10</v>
      </c>
      <c r="L57" t="str">
        <f>Computed!H56</f>
        <v>Carla </v>
      </c>
      <c r="M57" t="str">
        <f>Computed!I56</f>
        <v>Erangey</v>
      </c>
      <c r="P57">
        <v>49</v>
      </c>
      <c r="Q57">
        <f>DAY(VALUE(Computed!B56))</f>
        <v>5</v>
      </c>
      <c r="R57">
        <f>MONTH(VALUE(Computed!B56))</f>
        <v>11</v>
      </c>
      <c r="S57">
        <f>YEAR(VALUE(Computed!B56))</f>
        <v>2018</v>
      </c>
      <c r="T57" t="s">
        <v>276</v>
      </c>
      <c r="X57" t="s">
        <v>275</v>
      </c>
    </row>
    <row r="58" spans="1:24" ht="36.75">
      <c r="A58" s="12" t="s">
        <v>274</v>
      </c>
      <c r="B58" s="12" t="str">
        <f>Computed!F57</f>
        <v>SS. Mary and Monica Church, Bradford Old Road, Cottingley BD16 1SA</v>
      </c>
      <c r="I58">
        <v>2018</v>
      </c>
      <c r="J58">
        <v>31</v>
      </c>
      <c r="K58">
        <v>10</v>
      </c>
      <c r="L58" t="str">
        <f>Computed!H57</f>
        <v>Dorothy </v>
      </c>
      <c r="M58" t="str">
        <f>Computed!I57</f>
        <v>Mungovin</v>
      </c>
      <c r="P58">
        <v>90</v>
      </c>
      <c r="Q58">
        <f>DAY(VALUE(Computed!B57))</f>
        <v>14</v>
      </c>
      <c r="R58">
        <f>MONTH(VALUE(Computed!B57))</f>
        <v>11</v>
      </c>
      <c r="S58">
        <f>YEAR(VALUE(Computed!B57))</f>
        <v>2018</v>
      </c>
      <c r="T58" t="s">
        <v>276</v>
      </c>
      <c r="X58" t="s">
        <v>275</v>
      </c>
    </row>
    <row r="59" spans="1:24" ht="36.75">
      <c r="A59" s="12" t="s">
        <v>274</v>
      </c>
      <c r="B59" s="12" t="str">
        <f>Computed!F58</f>
        <v>SS. Mary and Monica Church, Bradford Old Road, Cottingley BD16 1SA</v>
      </c>
      <c r="I59">
        <v>2019</v>
      </c>
      <c r="J59">
        <v>2</v>
      </c>
      <c r="K59">
        <v>4</v>
      </c>
      <c r="L59" t="str">
        <f>Computed!H58</f>
        <v>John </v>
      </c>
      <c r="M59" t="str">
        <f>Computed!I58</f>
        <v>Jackson Jr</v>
      </c>
      <c r="P59">
        <v>62</v>
      </c>
      <c r="Q59">
        <f>DAY(VALUE(Computed!B58))</f>
        <v>26</v>
      </c>
      <c r="R59">
        <f>MONTH(VALUE(Computed!B58))</f>
        <v>4</v>
      </c>
      <c r="S59">
        <f>YEAR(VALUE(Computed!B58))</f>
        <v>2019</v>
      </c>
      <c r="T59" t="s">
        <v>279</v>
      </c>
      <c r="X59" t="s">
        <v>275</v>
      </c>
    </row>
    <row r="60" spans="1:24" ht="24.75">
      <c r="A60" s="12" t="s">
        <v>274</v>
      </c>
      <c r="B60" s="12" t="str">
        <f>Computed!F59</f>
        <v>Sacred Heart Church, Nethermoor View, Bingley BD16 4HG</v>
      </c>
      <c r="I60">
        <v>2019</v>
      </c>
      <c r="L60" t="str">
        <f>Computed!H59</f>
        <v>Antonio </v>
      </c>
      <c r="M60" t="str">
        <f>Computed!I59</f>
        <v>Gallucci</v>
      </c>
      <c r="Q60">
        <f>DAY(VALUE(Computed!B59))</f>
        <v>1</v>
      </c>
      <c r="R60">
        <f>MONTH(VALUE(Computed!B59))</f>
        <v>5</v>
      </c>
      <c r="S60">
        <f>YEAR(VALUE(Computed!B59))</f>
        <v>2019</v>
      </c>
      <c r="T60" t="s">
        <v>276</v>
      </c>
      <c r="X60" t="s">
        <v>275</v>
      </c>
    </row>
    <row r="61" spans="1:24" ht="36.75">
      <c r="A61" s="12" t="s">
        <v>274</v>
      </c>
      <c r="B61" s="12" t="str">
        <f>Computed!F60</f>
        <v>SS. Mary and Monica Church, Bradford Old Road, Cottingley BD16 1SA</v>
      </c>
      <c r="I61">
        <v>2019</v>
      </c>
      <c r="L61" t="str">
        <f>Computed!H60</f>
        <v>Ron </v>
      </c>
      <c r="M61" t="str">
        <f>Computed!I60</f>
        <v>Lyons</v>
      </c>
      <c r="Q61">
        <f>DAY(VALUE(Computed!B60))</f>
        <v>17</v>
      </c>
      <c r="R61">
        <f>MONTH(VALUE(Computed!B60))</f>
        <v>5</v>
      </c>
      <c r="S61">
        <f>YEAR(VALUE(Computed!B60))</f>
        <v>2019</v>
      </c>
      <c r="T61" t="s">
        <v>276</v>
      </c>
      <c r="X61" t="s">
        <v>275</v>
      </c>
    </row>
    <row r="62" spans="1:24" ht="36.75">
      <c r="A62" s="12" t="s">
        <v>274</v>
      </c>
      <c r="B62" s="12" t="str">
        <f>Computed!F61</f>
        <v>SS. Mary and Monica Church, Bradford Old Road, Cottingley BD16 1SA</v>
      </c>
      <c r="I62">
        <v>2019</v>
      </c>
      <c r="J62">
        <v>27</v>
      </c>
      <c r="K62">
        <v>4</v>
      </c>
      <c r="L62" t="str">
        <f>Computed!H61</f>
        <v>Connie (Constance) </v>
      </c>
      <c r="M62" t="str">
        <f>Computed!I61</f>
        <v>Green</v>
      </c>
      <c r="Q62">
        <f>DAY(VALUE(Computed!B61))</f>
        <v>28</v>
      </c>
      <c r="R62">
        <f>MONTH(VALUE(Computed!B61))</f>
        <v>5</v>
      </c>
      <c r="S62">
        <f>YEAR(VALUE(Computed!B61))</f>
        <v>2019</v>
      </c>
      <c r="T62" t="s">
        <v>276</v>
      </c>
      <c r="X62" t="s">
        <v>275</v>
      </c>
    </row>
    <row r="63" spans="1:24" ht="24.75">
      <c r="A63" s="12" t="s">
        <v>274</v>
      </c>
      <c r="B63" s="12" t="str">
        <f>Computed!F62</f>
        <v>Sacred Heart Church, Nethermoor View, Bingley BD16 4HG</v>
      </c>
      <c r="I63">
        <v>2019</v>
      </c>
      <c r="J63">
        <v>7</v>
      </c>
      <c r="K63">
        <v>5</v>
      </c>
      <c r="L63" t="str">
        <f>Computed!H62</f>
        <v>Gerald </v>
      </c>
      <c r="M63" t="str">
        <f>Computed!I62</f>
        <v>Clark</v>
      </c>
      <c r="Q63">
        <f>DAY(VALUE(Computed!B62))</f>
        <v>29</v>
      </c>
      <c r="R63">
        <f>MONTH(VALUE(Computed!B62))</f>
        <v>5</v>
      </c>
      <c r="S63">
        <f>YEAR(VALUE(Computed!B62))</f>
        <v>2019</v>
      </c>
      <c r="T63" t="s">
        <v>276</v>
      </c>
      <c r="X63" t="s">
        <v>275</v>
      </c>
    </row>
    <row r="64" spans="1:24" ht="24.75">
      <c r="A64" s="12" t="s">
        <v>274</v>
      </c>
      <c r="B64" s="12" t="str">
        <f>Computed!F63</f>
        <v>Sacred Heart Church, Nethermoor View, Bingley BD16 4HG</v>
      </c>
      <c r="I64">
        <v>2019</v>
      </c>
      <c r="J64">
        <v>20</v>
      </c>
      <c r="K64">
        <v>7</v>
      </c>
      <c r="L64" t="str">
        <f>Computed!H63</f>
        <v>Richard Lewis </v>
      </c>
      <c r="M64" t="str">
        <f>Computed!I63</f>
        <v>Varley</v>
      </c>
      <c r="Q64">
        <f>DAY(VALUE(Computed!B63))</f>
        <v>1</v>
      </c>
      <c r="R64">
        <f>MONTH(VALUE(Computed!B63))</f>
        <v>8</v>
      </c>
      <c r="S64">
        <f>YEAR(VALUE(Computed!B63))</f>
        <v>2019</v>
      </c>
      <c r="T64" t="s">
        <v>276</v>
      </c>
      <c r="X64" t="s">
        <v>275</v>
      </c>
    </row>
    <row r="65" spans="1:24" ht="24.75">
      <c r="A65" s="12" t="s">
        <v>274</v>
      </c>
      <c r="B65" s="12" t="str">
        <f>Computed!F64</f>
        <v>Sacred Heart Church, Nethermoor View, Bingley BD16 4HG</v>
      </c>
      <c r="I65">
        <v>2019</v>
      </c>
      <c r="J65">
        <v>31</v>
      </c>
      <c r="K65">
        <v>7</v>
      </c>
      <c r="L65" t="str">
        <f>Computed!H64</f>
        <v>David Anthony </v>
      </c>
      <c r="M65" t="str">
        <f>Computed!I64</f>
        <v>Falkingham</v>
      </c>
      <c r="Q65">
        <f>DAY(VALUE(Computed!B64))</f>
        <v>20</v>
      </c>
      <c r="R65">
        <f>MONTH(VALUE(Computed!B64))</f>
        <v>8</v>
      </c>
      <c r="S65">
        <f>YEAR(VALUE(Computed!B64))</f>
        <v>2019</v>
      </c>
      <c r="T65" t="s">
        <v>276</v>
      </c>
      <c r="X65" t="s">
        <v>275</v>
      </c>
    </row>
    <row r="66" spans="1:20" ht="36.75">
      <c r="A66" s="12" t="s">
        <v>274</v>
      </c>
      <c r="B66" s="12" t="str">
        <f>Computed!F65</f>
        <v>SS. Mary and Monica Church, Bradford Old Road, Cottingley BD16 1SA</v>
      </c>
      <c r="I66">
        <v>2019</v>
      </c>
      <c r="J66">
        <v>31</v>
      </c>
      <c r="K66">
        <v>7</v>
      </c>
      <c r="L66" t="str">
        <f>Computed!H65</f>
        <v>Margaret </v>
      </c>
      <c r="M66" t="str">
        <f>Computed!I65</f>
        <v>Jones</v>
      </c>
      <c r="Q66">
        <f>DAY(VALUE(Computed!B65))</f>
        <v>20</v>
      </c>
      <c r="R66">
        <f>MONTH(VALUE(Computed!B65))</f>
        <v>12</v>
      </c>
      <c r="S66">
        <f>YEAR(VALUE(Computed!B65))</f>
        <v>2019</v>
      </c>
      <c r="T66" t="s">
        <v>276</v>
      </c>
    </row>
    <row r="67" spans="1:21" ht="34.5">
      <c r="A67" s="12" t="s">
        <v>274</v>
      </c>
      <c r="B67" s="14" t="s">
        <v>187</v>
      </c>
      <c r="I67">
        <v>2019</v>
      </c>
      <c r="J67">
        <v>10</v>
      </c>
      <c r="K67">
        <v>12</v>
      </c>
      <c r="L67" t="s">
        <v>280</v>
      </c>
      <c r="M67" t="s">
        <v>281</v>
      </c>
      <c r="P67">
        <v>84</v>
      </c>
      <c r="Q67">
        <v>20</v>
      </c>
      <c r="R67">
        <v>12</v>
      </c>
      <c r="S67">
        <v>2019</v>
      </c>
      <c r="U67" t="s">
        <v>282</v>
      </c>
    </row>
    <row r="68" spans="1:19" ht="23.25">
      <c r="A68" s="12" t="s">
        <v>274</v>
      </c>
      <c r="B68" s="12" t="s">
        <v>283</v>
      </c>
      <c r="L68" t="s">
        <v>284</v>
      </c>
      <c r="M68" t="s">
        <v>285</v>
      </c>
      <c r="Q68">
        <v>23</v>
      </c>
      <c r="R68">
        <v>12</v>
      </c>
      <c r="S68">
        <v>2019</v>
      </c>
    </row>
    <row r="69" spans="1:19" ht="23.25">
      <c r="A69" s="12" t="s">
        <v>274</v>
      </c>
      <c r="B69" s="12" t="s">
        <v>283</v>
      </c>
      <c r="L69" t="s">
        <v>286</v>
      </c>
      <c r="M69" t="s">
        <v>287</v>
      </c>
      <c r="Q69">
        <v>30</v>
      </c>
      <c r="R69">
        <v>12</v>
      </c>
      <c r="S69">
        <v>2019</v>
      </c>
    </row>
    <row r="70" spans="1:19" ht="34.5">
      <c r="A70" s="12" t="s">
        <v>274</v>
      </c>
      <c r="B70" s="12" t="s">
        <v>187</v>
      </c>
      <c r="L70" t="s">
        <v>288</v>
      </c>
      <c r="M70" t="s">
        <v>289</v>
      </c>
      <c r="Q70">
        <v>24</v>
      </c>
      <c r="R70">
        <v>1</v>
      </c>
      <c r="S70">
        <v>2020</v>
      </c>
    </row>
  </sheetData>
  <sheetProtection selectLockedCells="1" selectUnlockedCells="1"/>
  <printOptions/>
  <pageMargins left="0.37083333333333335" right="0.3090277777777778" top="0.7749999999999999" bottom="0.4576388888888889" header="0.5375" footer="0.5118055555555555"/>
  <pageSetup fitToHeight="0" fitToWidth="1" horizontalDpi="300" verticalDpi="300" orientation="portrait" paperSize="9"/>
  <headerFooter alignWithMargins="0">
    <oddHeader>&amp;C&amp;A&amp;RPage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Spiller</dc:creator>
  <cp:keywords/>
  <dc:description/>
  <cp:lastModifiedBy>Colin &amp; Paddy Spiller</cp:lastModifiedBy>
  <dcterms:created xsi:type="dcterms:W3CDTF">2015-08-18T11:52:39Z</dcterms:created>
  <dcterms:modified xsi:type="dcterms:W3CDTF">2020-02-08T15:46:02Z</dcterms:modified>
  <cp:category/>
  <cp:version/>
  <cp:contentType/>
  <cp:contentStatus/>
  <cp:revision>15</cp:revision>
</cp:coreProperties>
</file>